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<sst xmlns="http://schemas.openxmlformats.org/spreadsheetml/2006/main" count="120" uniqueCount="112">
  <si>
    <t>รายรับทั้งสิ้น</t>
  </si>
  <si>
    <t>ก.</t>
  </si>
  <si>
    <t>รายได้จัดเก็บเอง</t>
  </si>
  <si>
    <t>1.1</t>
  </si>
  <si>
    <t>1.2</t>
  </si>
  <si>
    <t>1.3</t>
  </si>
  <si>
    <t>ภาษีโรงเรือนและที่ดิน</t>
  </si>
  <si>
    <t>ภาษีบำรุงท้องที่</t>
  </si>
  <si>
    <t>ภาษีป้าย</t>
  </si>
  <si>
    <t>หมวดภาษีอากร</t>
  </si>
  <si>
    <t>หมวดค่าธรรมเนียม ค่าปรับ และค่าใบอนุญาต</t>
  </si>
  <si>
    <t>2.1</t>
  </si>
  <si>
    <t>2.2</t>
  </si>
  <si>
    <t>ค่าธรรมเนียมการพนันเพิ่ม</t>
  </si>
  <si>
    <t>ค่าปรับผู้กระทำผิดกฎหมายจราจรทางบก</t>
  </si>
  <si>
    <t>ค่าปรับผิดสัญญา</t>
  </si>
  <si>
    <t>หมวดรายได้จากทรัพย์สิน</t>
  </si>
  <si>
    <t>ดอกเบี้ยเงินฝากธนาคาร</t>
  </si>
  <si>
    <t>หมวดรายได้จากการสาธารณูปโภคและการพาณิชย์</t>
  </si>
  <si>
    <t>4.1</t>
  </si>
  <si>
    <t>รายได้จากการสาธารณูปโภคและการพาณิชย์</t>
  </si>
  <si>
    <t>หมวดรายได้เบ็ดเตล็ด</t>
  </si>
  <si>
    <t>5.1</t>
  </si>
  <si>
    <t>ค่าขายแบบแปลนและเอกสาร</t>
  </si>
  <si>
    <t xml:space="preserve">รายได้เบ็ดเตล็ดอื่น ๆ </t>
  </si>
  <si>
    <t>ข.</t>
  </si>
  <si>
    <t>1.4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</si>
  <si>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</si>
  <si>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</si>
  <si>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</si>
  <si>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</si>
  <si>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ค่าธรรมเนียมจดทะเบียนสิทธิและนิติกรรมที่ดิน</t>
  </si>
  <si>
    <t>ค่าธรรมเนียมรถยนต์และล้อเลื่อน</t>
  </si>
  <si>
    <t>ค่าธรรมเนียมจำหน่ายสินค้าสรรพสามิต</t>
  </si>
  <si>
    <t>หมวดเงินอุดหนุน</t>
  </si>
  <si>
    <t>เงินอุดหนุนทั่วไป</t>
  </si>
  <si>
    <t>รายจ่ายทั้งสิ้น</t>
  </si>
  <si>
    <t xml:space="preserve">ก </t>
  </si>
  <si>
    <t>รายจ่ายประจำ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</si>
  <si>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</si>
  <si>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</si>
  <si>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</si>
  <si>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</si>
  <si>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</si>
  <si>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</si>
  <si>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</si>
  <si>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</si>
  <si>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</si>
  <si>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รายจ่ายงบกลาง</t>
  </si>
  <si>
    <t>หมวดเงินเดือน</t>
  </si>
  <si>
    <t>หมวดค่าจ้างประจำ</t>
  </si>
  <si>
    <t>หมวดค่าจ้างชั่วคราว</t>
  </si>
  <si>
    <t>หมวดค่าตอบแทน</t>
  </si>
  <si>
    <t>หมวดค่าใช้สอย</t>
  </si>
  <si>
    <t>หมวดค่าวัสดุ</t>
  </si>
  <si>
    <t>หมวดค่าสาธารณูปโภค</t>
  </si>
  <si>
    <t>ข</t>
  </si>
  <si>
    <t>รายจ่ายเพื่อการลงทุน</t>
  </si>
  <si>
    <t>หมวดค่าครุภัณฑ์</t>
  </si>
  <si>
    <t>หมวดค่าที่ดินและสิ่งก่อสร้าง</t>
  </si>
  <si>
    <t>ค่าภาคหลวงปิโตรเลียม</t>
  </si>
  <si>
    <t>รายได้ที่รัฐจัดเก็บและจัดสรรให้</t>
  </si>
  <si>
    <t>รายการ</t>
  </si>
  <si>
    <t>รับจริง</t>
  </si>
  <si>
    <t>สรุป</t>
  </si>
  <si>
    <t xml:space="preserve">                                         รายรับจริง</t>
  </si>
  <si>
    <t xml:space="preserve">                                         รายจ่ายจริง</t>
  </si>
  <si>
    <t xml:space="preserve">                                         รายรับจริงสูงกว่ารายจ่ายจริง</t>
  </si>
  <si>
    <t>จ่ายจริง</t>
  </si>
  <si>
    <t>ค</t>
  </si>
  <si>
    <t>เงินอุดหนุนทั่วไปที่รัฐบาลให้โดยระบุวัตถุประสงค์</t>
  </si>
  <si>
    <t>รหัส</t>
  </si>
  <si>
    <t>บัญชี</t>
  </si>
  <si>
    <t>0100</t>
  </si>
  <si>
    <t>0101</t>
  </si>
  <si>
    <t>0102</t>
  </si>
  <si>
    <t>0103</t>
  </si>
  <si>
    <t>0120</t>
  </si>
  <si>
    <t>0123</t>
  </si>
  <si>
    <t>0137</t>
  </si>
  <si>
    <t>0140</t>
  </si>
  <si>
    <t>0122</t>
  </si>
  <si>
    <t>0148</t>
  </si>
  <si>
    <t>0200</t>
  </si>
  <si>
    <t>0203</t>
  </si>
  <si>
    <t>0250</t>
  </si>
  <si>
    <t>0253</t>
  </si>
  <si>
    <t>0300</t>
  </si>
  <si>
    <t>0307</t>
  </si>
  <si>
    <t>เงินอุดหนุนทั่วไปโดยระบุวัตถุประสงค์</t>
  </si>
  <si>
    <t>000</t>
  </si>
  <si>
    <t>หมายเหตุ</t>
  </si>
  <si>
    <t>จ่ายจริงตามงบประมาณการ</t>
  </si>
  <si>
    <t>รับจริงตามงบประมาณการ</t>
  </si>
  <si>
    <t>รับจริงสูงกว่าจ่ายจริง</t>
  </si>
  <si>
    <t>0302</t>
  </si>
  <si>
    <t>ค่าอนุญาตแสตมป์ยาสูบ</t>
  </si>
  <si>
    <t>หมวดรายจ่ายอื่น</t>
  </si>
  <si>
    <t>องค์การบริหารส่วนตำบลเขาน้อย</t>
  </si>
  <si>
    <t>อากรฆ่าสัตว์</t>
  </si>
  <si>
    <t>0104</t>
  </si>
  <si>
    <t>ค่าธรรมเนียมอื่น</t>
  </si>
  <si>
    <t>ค่าเช่าหรือบริการสถานที่</t>
  </si>
  <si>
    <t>0201</t>
  </si>
  <si>
    <t>ภาษีมูลค่าเพิ่มตาม พ.ร.บ.</t>
  </si>
  <si>
    <t>ภาษีมูลค่าเพิ่ม 1/9</t>
  </si>
  <si>
    <t>ภาษีจัดสรรอื่น</t>
  </si>
  <si>
    <t>บัญชีรายละเอียดรายรับ - รายจ่ายจริง ปีงบประมาณ 2552</t>
  </si>
  <si>
    <r>
      <t xml:space="preserve">เงินทุนสำรองเงินสะสม   =  14,749.03 </t>
    </r>
    <r>
      <rPr>
        <b/>
        <sz val="14"/>
        <rFont val="Arial"/>
        <family val="0"/>
      </rPr>
      <t>×</t>
    </r>
    <r>
      <rPr>
        <b/>
        <sz val="14"/>
        <rFont val="Cordia New"/>
        <family val="0"/>
      </rPr>
      <t xml:space="preserve"> 25 %   </t>
    </r>
  </si>
  <si>
    <t>อำเภอสิชล จังหวัดนครศรีธรรมราช</t>
  </si>
  <si>
    <t>เงินอุดหนุนเฉพาะกิจ</t>
  </si>
  <si>
    <t>ง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</si>
</sst>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</numFmts>
  <fonts count="5">
    <font>
      <sz val="14"/>
      <name val="Cordia New"/>
      <family val="0"/>
    </font>
    <font>
      <b/>
      <sz val="14"/>
      <name val="Cordia New"/>
      <family val="0"/>
    </font>
    <font>
      <b/>
      <sz val="14"/>
      <name val="Arial"/>
      <family val="0"/>
    </font>
    <font>
      <sz val="16"/>
      <name val="Cordia New"/>
      <family val="2"/>
    </font>
    <font>
      <b/>
      <sz val="18"/>
      <name val="Cordia Ne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94" fontId="0" fillId="0" borderId="0" xfId="15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 quotePrefix="1">
      <alignment/>
    </xf>
    <xf numFmtId="194" fontId="0" fillId="0" borderId="6" xfId="15" applyBorder="1" applyAlignment="1">
      <alignment/>
    </xf>
    <xf numFmtId="194" fontId="0" fillId="0" borderId="7" xfId="15" applyBorder="1" applyAlignment="1">
      <alignment/>
    </xf>
    <xf numFmtId="194" fontId="0" fillId="0" borderId="8" xfId="15" applyBorder="1" applyAlignment="1">
      <alignment/>
    </xf>
    <xf numFmtId="194" fontId="0" fillId="0" borderId="9" xfId="15" applyBorder="1" applyAlignment="1">
      <alignment/>
    </xf>
    <xf numFmtId="194" fontId="0" fillId="0" borderId="0" xfId="15" applyBorder="1" applyAlignment="1">
      <alignment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quotePrefix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94" fontId="0" fillId="0" borderId="12" xfId="15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94" fontId="0" fillId="0" borderId="13" xfId="15" applyBorder="1" applyAlignment="1">
      <alignment/>
    </xf>
    <xf numFmtId="0" fontId="0" fillId="0" borderId="14" xfId="0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94" fontId="1" fillId="0" borderId="0" xfId="15" applyFont="1" applyAlignment="1">
      <alignment/>
    </xf>
    <xf numFmtId="194" fontId="1" fillId="0" borderId="15" xfId="15" applyFont="1" applyBorder="1" applyAlignment="1">
      <alignment/>
    </xf>
    <xf numFmtId="0" fontId="1" fillId="0" borderId="0" xfId="0" applyFont="1" applyAlignment="1">
      <alignment/>
    </xf>
    <xf numFmtId="194" fontId="3" fillId="0" borderId="0" xfId="15" applyFont="1" applyAlignment="1">
      <alignment/>
    </xf>
    <xf numFmtId="0" fontId="3" fillId="0" borderId="0" xfId="0" applyFont="1" applyAlignment="1">
      <alignment/>
    </xf>
    <xf numFmtId="194" fontId="1" fillId="0" borderId="0" xfId="15" applyFont="1" applyAlignment="1">
      <alignment/>
    </xf>
    <xf numFmtId="0" fontId="0" fillId="0" borderId="14" xfId="0" applyFont="1" applyBorder="1" applyAlignment="1">
      <alignment horizontal="center"/>
    </xf>
    <xf numFmtId="194" fontId="0" fillId="0" borderId="12" xfId="15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 horizontal="center"/>
    </xf>
    <xf numFmtId="194" fontId="1" fillId="0" borderId="16" xfId="15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 horizontal="center"/>
    </xf>
    <xf numFmtId="194" fontId="1" fillId="0" borderId="17" xfId="15" applyFont="1" applyBorder="1" applyAlignment="1">
      <alignment/>
    </xf>
    <xf numFmtId="0" fontId="0" fillId="0" borderId="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 quotePrefix="1">
      <alignment horizontal="center"/>
    </xf>
    <xf numFmtId="194" fontId="0" fillId="0" borderId="7" xfId="15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 quotePrefix="1">
      <alignment/>
    </xf>
    <xf numFmtId="194" fontId="0" fillId="0" borderId="8" xfId="15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6" xfId="0" applyFont="1" applyBorder="1" applyAlignment="1">
      <alignment horizontal="center"/>
    </xf>
    <xf numFmtId="194" fontId="1" fillId="0" borderId="9" xfId="15" applyFont="1" applyBorder="1" applyAlignment="1">
      <alignment/>
    </xf>
    <xf numFmtId="0" fontId="0" fillId="0" borderId="3" xfId="0" applyFont="1" applyBorder="1" applyAlignment="1">
      <alignment horizontal="center"/>
    </xf>
    <xf numFmtId="194" fontId="1" fillId="0" borderId="18" xfId="15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99" fontId="0" fillId="0" borderId="0" xfId="0" applyNumberFormat="1" applyFont="1" applyBorder="1" applyAlignment="1" quotePrefix="1">
      <alignment horizontal="left"/>
    </xf>
    <xf numFmtId="4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5" xfId="0" applyBorder="1" applyAlignment="1" quotePrefix="1">
      <alignment horizontal="center"/>
    </xf>
    <xf numFmtId="0" fontId="0" fillId="0" borderId="5" xfId="0" applyFont="1" applyFill="1" applyBorder="1" applyAlignment="1">
      <alignment/>
    </xf>
    <xf numFmtId="194" fontId="0" fillId="0" borderId="19" xfId="15" applyFont="1" applyBorder="1" applyAlignment="1">
      <alignment/>
    </xf>
    <xf numFmtId="194" fontId="0" fillId="0" borderId="19" xfId="15" applyBorder="1" applyAlignment="1">
      <alignment/>
    </xf>
    <xf numFmtId="194" fontId="0" fillId="0" borderId="20" xfId="15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59">
      <selection activeCell="H69" sqref="H69"/>
    </sheetView>
  </sheetViews>
  <sheetFormatPr defaultColWidth="9.140625" defaultRowHeight="21.75"/>
  <cols>
    <col min="1" max="1" width="7.28125" style="0" customWidth="1"/>
    <col min="2" max="2" width="3.8515625" style="0" customWidth="1"/>
    <col min="3" max="3" width="4.140625" style="0" customWidth="1"/>
    <col min="4" max="4" width="33.57421875" style="0" customWidth="1"/>
    <col min="5" max="5" width="21.00390625" style="0" customWidth="1"/>
    <col min="6" max="6" width="7.140625" style="19" customWidth="1"/>
    <col min="7" max="7" width="18.00390625" style="1" customWidth="1"/>
    <col min="8" max="8" width="13.421875" style="1" bestFit="1" customWidth="1"/>
    <col min="9" max="10" width="12.421875" style="0" bestFit="1" customWidth="1"/>
  </cols>
  <sheetData>
    <row r="1" spans="1:8" s="34" customFormat="1" ht="28.5" customHeight="1">
      <c r="A1" s="72" t="s">
        <v>107</v>
      </c>
      <c r="B1" s="72"/>
      <c r="C1" s="72"/>
      <c r="D1" s="72"/>
      <c r="E1" s="72"/>
      <c r="F1" s="72"/>
      <c r="G1" s="72"/>
      <c r="H1" s="33"/>
    </row>
    <row r="2" spans="1:8" s="34" customFormat="1" ht="25.5" customHeight="1">
      <c r="A2" s="72" t="s">
        <v>98</v>
      </c>
      <c r="B2" s="72"/>
      <c r="C2" s="72"/>
      <c r="D2" s="72"/>
      <c r="E2" s="72"/>
      <c r="F2" s="72"/>
      <c r="G2" s="72"/>
      <c r="H2" s="33"/>
    </row>
    <row r="3" spans="1:8" s="34" customFormat="1" ht="23.25" customHeight="1">
      <c r="A3" s="72" t="s">
        <v>109</v>
      </c>
      <c r="B3" s="72"/>
      <c r="C3" s="72"/>
      <c r="D3" s="72"/>
      <c r="E3" s="72"/>
      <c r="F3" s="72"/>
      <c r="G3" s="72"/>
      <c r="H3" s="33"/>
    </row>
    <row r="4" spans="1:7" ht="18.75" customHeight="1">
      <c r="A4" s="75" t="s">
        <v>62</v>
      </c>
      <c r="B4" s="76"/>
      <c r="C4" s="76"/>
      <c r="D4" s="76"/>
      <c r="E4" s="76"/>
      <c r="F4" s="36" t="s">
        <v>71</v>
      </c>
      <c r="G4" s="37" t="s">
        <v>63</v>
      </c>
    </row>
    <row r="5" spans="1:8" s="32" customFormat="1" ht="22.5" customHeight="1" thickBot="1">
      <c r="A5" s="38" t="s">
        <v>0</v>
      </c>
      <c r="B5" s="39"/>
      <c r="C5" s="39"/>
      <c r="D5" s="39"/>
      <c r="E5" s="39"/>
      <c r="F5" s="40" t="s">
        <v>72</v>
      </c>
      <c r="G5" s="41">
        <f>SUM(G6+G26+G40+G41+G42)</f>
        <v>19063645.11</v>
      </c>
      <c r="H5" s="35"/>
    </row>
    <row r="6" spans="1:7" ht="21" customHeight="1" thickBot="1" thickTop="1">
      <c r="A6" s="42" t="s">
        <v>1</v>
      </c>
      <c r="B6" s="39" t="s">
        <v>2</v>
      </c>
      <c r="C6" s="43"/>
      <c r="D6" s="43"/>
      <c r="E6" s="43"/>
      <c r="F6" s="44"/>
      <c r="G6" s="45">
        <f>SUM(G8:G25)</f>
        <v>610098.8500000001</v>
      </c>
    </row>
    <row r="7" spans="1:7" ht="18" customHeight="1">
      <c r="A7" s="46"/>
      <c r="B7" s="47">
        <v>1</v>
      </c>
      <c r="C7" s="47" t="s">
        <v>9</v>
      </c>
      <c r="D7" s="47"/>
      <c r="E7" s="48"/>
      <c r="F7" s="49" t="s">
        <v>73</v>
      </c>
      <c r="G7" s="50"/>
    </row>
    <row r="8" spans="1:7" ht="18.75" customHeight="1">
      <c r="A8" s="51"/>
      <c r="B8" s="48"/>
      <c r="C8" s="52" t="s">
        <v>3</v>
      </c>
      <c r="D8" s="48" t="s">
        <v>6</v>
      </c>
      <c r="E8" s="48"/>
      <c r="F8" s="49" t="s">
        <v>74</v>
      </c>
      <c r="G8" s="50">
        <v>62811.25</v>
      </c>
    </row>
    <row r="9" spans="1:7" ht="20.25" customHeight="1">
      <c r="A9" s="51"/>
      <c r="B9" s="48"/>
      <c r="C9" s="52" t="s">
        <v>4</v>
      </c>
      <c r="D9" s="48" t="s">
        <v>7</v>
      </c>
      <c r="E9" s="48"/>
      <c r="F9" s="49" t="s">
        <v>75</v>
      </c>
      <c r="G9" s="50">
        <v>30454.59</v>
      </c>
    </row>
    <row r="10" spans="1:7" ht="16.5" customHeight="1">
      <c r="A10" s="51"/>
      <c r="B10" s="48"/>
      <c r="C10" s="52" t="s">
        <v>5</v>
      </c>
      <c r="D10" s="48" t="s">
        <v>8</v>
      </c>
      <c r="E10" s="48"/>
      <c r="F10" s="61" t="s">
        <v>76</v>
      </c>
      <c r="G10" s="50">
        <v>2000</v>
      </c>
    </row>
    <row r="11" spans="1:7" ht="16.5" customHeight="1">
      <c r="A11" s="51"/>
      <c r="B11" s="48"/>
      <c r="C11" s="52" t="s">
        <v>26</v>
      </c>
      <c r="D11" s="60" t="s">
        <v>99</v>
      </c>
      <c r="E11" s="48"/>
      <c r="F11" s="49" t="s">
        <v>100</v>
      </c>
      <c r="G11" s="53">
        <v>3270</v>
      </c>
    </row>
    <row r="12" spans="1:7" ht="18" customHeight="1">
      <c r="A12" s="51"/>
      <c r="B12" s="47">
        <v>2</v>
      </c>
      <c r="C12" s="47" t="s">
        <v>10</v>
      </c>
      <c r="D12" s="47"/>
      <c r="E12" s="48"/>
      <c r="F12" s="49" t="s">
        <v>77</v>
      </c>
      <c r="G12" s="50"/>
    </row>
    <row r="13" spans="1:7" ht="18.75" customHeight="1">
      <c r="A13" s="51"/>
      <c r="B13" s="48"/>
      <c r="C13" s="54">
        <v>2.1</v>
      </c>
      <c r="D13" s="48" t="s">
        <v>33</v>
      </c>
      <c r="E13" s="48"/>
      <c r="F13" s="49" t="s">
        <v>81</v>
      </c>
      <c r="G13" s="50">
        <v>109.61</v>
      </c>
    </row>
    <row r="14" spans="1:7" ht="19.5" customHeight="1">
      <c r="A14" s="51"/>
      <c r="B14" s="48"/>
      <c r="C14" s="54">
        <v>2.2</v>
      </c>
      <c r="D14" s="48" t="s">
        <v>13</v>
      </c>
      <c r="E14" s="48"/>
      <c r="F14" s="49" t="s">
        <v>78</v>
      </c>
      <c r="G14" s="50">
        <v>0</v>
      </c>
    </row>
    <row r="15" spans="1:7" ht="20.25" customHeight="1">
      <c r="A15" s="51"/>
      <c r="B15" s="48"/>
      <c r="C15" s="54">
        <v>2.3</v>
      </c>
      <c r="D15" s="48" t="s">
        <v>14</v>
      </c>
      <c r="E15" s="48"/>
      <c r="F15" s="49" t="s">
        <v>79</v>
      </c>
      <c r="G15" s="50">
        <v>400</v>
      </c>
    </row>
    <row r="16" spans="1:7" ht="20.25" customHeight="1">
      <c r="A16" s="51"/>
      <c r="B16" s="48"/>
      <c r="C16" s="54">
        <v>2.4</v>
      </c>
      <c r="D16" s="48" t="s">
        <v>15</v>
      </c>
      <c r="E16" s="48"/>
      <c r="F16" s="49" t="s">
        <v>80</v>
      </c>
      <c r="G16" s="50">
        <v>101855</v>
      </c>
    </row>
    <row r="17" spans="1:7" ht="20.25" customHeight="1">
      <c r="A17" s="51"/>
      <c r="B17" s="48"/>
      <c r="C17" s="54">
        <v>2.5</v>
      </c>
      <c r="D17" s="48" t="s">
        <v>101</v>
      </c>
      <c r="E17" s="48"/>
      <c r="F17" s="49" t="s">
        <v>82</v>
      </c>
      <c r="G17" s="53">
        <v>800</v>
      </c>
    </row>
    <row r="18" spans="1:7" ht="20.25" customHeight="1">
      <c r="A18" s="51"/>
      <c r="B18" s="47">
        <v>3</v>
      </c>
      <c r="C18" s="47" t="s">
        <v>16</v>
      </c>
      <c r="D18" s="47"/>
      <c r="E18" s="48"/>
      <c r="F18" s="49" t="s">
        <v>83</v>
      </c>
      <c r="G18" s="50"/>
    </row>
    <row r="19" spans="1:7" ht="20.25" customHeight="1">
      <c r="A19" s="51"/>
      <c r="B19" s="47"/>
      <c r="C19" s="62">
        <v>3.1</v>
      </c>
      <c r="D19" s="62" t="s">
        <v>102</v>
      </c>
      <c r="E19" s="48"/>
      <c r="F19" s="49" t="s">
        <v>103</v>
      </c>
      <c r="G19" s="50">
        <v>1600</v>
      </c>
    </row>
    <row r="20" spans="1:7" ht="20.25" customHeight="1">
      <c r="A20" s="51"/>
      <c r="B20" s="48"/>
      <c r="C20" s="52">
        <v>3.2</v>
      </c>
      <c r="D20" s="48" t="s">
        <v>17</v>
      </c>
      <c r="E20" s="48"/>
      <c r="F20" s="49" t="s">
        <v>84</v>
      </c>
      <c r="G20" s="53">
        <v>32534.85</v>
      </c>
    </row>
    <row r="21" spans="1:7" ht="18.75" customHeight="1">
      <c r="A21" s="51"/>
      <c r="B21" s="47">
        <v>4</v>
      </c>
      <c r="C21" s="47" t="s">
        <v>18</v>
      </c>
      <c r="D21" s="47"/>
      <c r="E21" s="48"/>
      <c r="F21" s="49" t="s">
        <v>85</v>
      </c>
      <c r="G21" s="50"/>
    </row>
    <row r="22" spans="1:7" ht="19.5" customHeight="1">
      <c r="A22" s="51"/>
      <c r="B22" s="48"/>
      <c r="C22" s="52" t="s">
        <v>19</v>
      </c>
      <c r="D22" s="48" t="s">
        <v>20</v>
      </c>
      <c r="E22" s="48"/>
      <c r="F22" s="49" t="s">
        <v>86</v>
      </c>
      <c r="G22" s="53">
        <v>0</v>
      </c>
    </row>
    <row r="23" spans="1:7" ht="19.5" customHeight="1">
      <c r="A23" s="51"/>
      <c r="B23" s="47">
        <v>5</v>
      </c>
      <c r="C23" s="47" t="s">
        <v>21</v>
      </c>
      <c r="D23" s="47"/>
      <c r="E23" s="48"/>
      <c r="F23" s="49" t="s">
        <v>87</v>
      </c>
      <c r="G23" s="50"/>
    </row>
    <row r="24" spans="1:7" ht="19.5" customHeight="1">
      <c r="A24" s="51"/>
      <c r="B24" s="48"/>
      <c r="C24" s="52" t="s">
        <v>22</v>
      </c>
      <c r="D24" s="48" t="s">
        <v>23</v>
      </c>
      <c r="E24" s="48"/>
      <c r="F24" s="49" t="s">
        <v>95</v>
      </c>
      <c r="G24" s="50">
        <v>351400</v>
      </c>
    </row>
    <row r="25" spans="1:7" ht="20.25" customHeight="1">
      <c r="A25" s="51"/>
      <c r="B25" s="48"/>
      <c r="C25" s="54">
        <v>5.2</v>
      </c>
      <c r="D25" s="48" t="s">
        <v>24</v>
      </c>
      <c r="E25" s="48"/>
      <c r="F25" s="49" t="s">
        <v>88</v>
      </c>
      <c r="G25" s="50">
        <v>22863.55</v>
      </c>
    </row>
    <row r="26" spans="1:7" ht="21" customHeight="1" thickBot="1">
      <c r="A26" s="42" t="s">
        <v>25</v>
      </c>
      <c r="B26" s="39" t="s">
        <v>61</v>
      </c>
      <c r="C26" s="43"/>
      <c r="D26" s="43"/>
      <c r="E26" s="43"/>
      <c r="F26" s="55"/>
      <c r="G26" s="56">
        <f>SUM(G28:G38)</f>
        <v>7552542.630000001</v>
      </c>
    </row>
    <row r="27" spans="1:7" ht="19.5" customHeight="1">
      <c r="A27" s="51"/>
      <c r="B27" s="47">
        <v>1</v>
      </c>
      <c r="C27" s="47" t="s">
        <v>9</v>
      </c>
      <c r="D27" s="47"/>
      <c r="E27" s="48"/>
      <c r="F27" s="40">
        <v>1000</v>
      </c>
      <c r="G27" s="50"/>
    </row>
    <row r="28" spans="1:7" ht="19.5" customHeight="1">
      <c r="A28" s="51"/>
      <c r="B28" s="47"/>
      <c r="C28" s="63">
        <v>1.1</v>
      </c>
      <c r="D28" s="62" t="s">
        <v>104</v>
      </c>
      <c r="E28" s="48"/>
      <c r="F28" s="40">
        <v>1002</v>
      </c>
      <c r="G28" s="50">
        <v>4083939.89</v>
      </c>
    </row>
    <row r="29" spans="1:7" ht="18.75" customHeight="1">
      <c r="A29" s="51"/>
      <c r="B29" s="48"/>
      <c r="C29" s="54">
        <v>1.2</v>
      </c>
      <c r="D29" s="48" t="s">
        <v>105</v>
      </c>
      <c r="E29" s="48"/>
      <c r="F29" s="40">
        <v>1002</v>
      </c>
      <c r="G29" s="50">
        <v>1187610.31</v>
      </c>
    </row>
    <row r="30" spans="1:7" ht="21.75">
      <c r="A30" s="51"/>
      <c r="B30" s="48"/>
      <c r="C30" s="63">
        <v>1.3</v>
      </c>
      <c r="D30" s="48" t="s">
        <v>27</v>
      </c>
      <c r="E30" s="48"/>
      <c r="F30" s="40">
        <v>1004</v>
      </c>
      <c r="G30" s="50">
        <v>19614.11</v>
      </c>
    </row>
    <row r="31" spans="1:7" ht="21.75">
      <c r="A31" s="51"/>
      <c r="B31" s="48"/>
      <c r="C31" s="54">
        <v>1.4</v>
      </c>
      <c r="D31" s="48" t="s">
        <v>28</v>
      </c>
      <c r="E31" s="48"/>
      <c r="F31" s="40">
        <v>1005</v>
      </c>
      <c r="G31" s="50">
        <v>668971.3</v>
      </c>
    </row>
    <row r="32" spans="1:7" ht="21.75">
      <c r="A32" s="51"/>
      <c r="B32" s="48"/>
      <c r="C32" s="63">
        <v>1.5</v>
      </c>
      <c r="D32" s="48" t="s">
        <v>29</v>
      </c>
      <c r="E32" s="48"/>
      <c r="F32" s="57">
        <v>1006</v>
      </c>
      <c r="G32" s="50">
        <v>1311918.25</v>
      </c>
    </row>
    <row r="33" spans="1:7" ht="20.25" customHeight="1">
      <c r="A33" s="51"/>
      <c r="B33" s="48"/>
      <c r="C33" s="54">
        <v>1.6</v>
      </c>
      <c r="D33" s="48" t="s">
        <v>32</v>
      </c>
      <c r="E33" s="48"/>
      <c r="F33" s="40">
        <v>1001</v>
      </c>
      <c r="G33" s="50">
        <v>0</v>
      </c>
    </row>
    <row r="34" spans="1:7" ht="19.5" customHeight="1">
      <c r="A34" s="51"/>
      <c r="B34" s="48"/>
      <c r="C34" s="63">
        <v>1.7</v>
      </c>
      <c r="D34" s="48" t="s">
        <v>96</v>
      </c>
      <c r="E34" s="48"/>
      <c r="F34" s="40">
        <v>1008</v>
      </c>
      <c r="G34" s="50">
        <v>0</v>
      </c>
    </row>
    <row r="35" spans="1:7" ht="18.75" customHeight="1">
      <c r="A35" s="51"/>
      <c r="B35" s="48"/>
      <c r="C35" s="54">
        <v>1.8</v>
      </c>
      <c r="D35" s="48" t="s">
        <v>30</v>
      </c>
      <c r="E35" s="48"/>
      <c r="F35" s="40">
        <v>1010</v>
      </c>
      <c r="G35" s="50">
        <v>56234.3</v>
      </c>
    </row>
    <row r="36" spans="1:7" ht="21.75">
      <c r="A36" s="51"/>
      <c r="B36" s="48"/>
      <c r="C36" s="63">
        <v>1.9</v>
      </c>
      <c r="D36" s="48" t="s">
        <v>60</v>
      </c>
      <c r="E36" s="48"/>
      <c r="F36" s="40">
        <v>1011</v>
      </c>
      <c r="G36" s="50">
        <v>51814.82</v>
      </c>
    </row>
    <row r="37" spans="1:10" ht="21.75">
      <c r="A37" s="51"/>
      <c r="B37" s="48"/>
      <c r="C37" s="64">
        <v>2</v>
      </c>
      <c r="D37" s="48" t="s">
        <v>31</v>
      </c>
      <c r="E37" s="48"/>
      <c r="F37" s="40">
        <v>1013</v>
      </c>
      <c r="G37" s="50">
        <v>79284</v>
      </c>
      <c r="I37">
        <v>444240</v>
      </c>
      <c r="J37">
        <v>393900</v>
      </c>
    </row>
    <row r="38" spans="1:10" ht="22.5" thickBot="1">
      <c r="A38" s="51"/>
      <c r="B38" s="48"/>
      <c r="C38" s="63">
        <v>2.1</v>
      </c>
      <c r="D38" s="48" t="s">
        <v>106</v>
      </c>
      <c r="E38" s="48"/>
      <c r="F38" s="40"/>
      <c r="G38" s="50">
        <v>93155.65</v>
      </c>
      <c r="I38">
        <v>146160</v>
      </c>
      <c r="J38">
        <v>385500</v>
      </c>
    </row>
    <row r="39" spans="1:10" ht="21.75" customHeight="1" thickBot="1">
      <c r="A39" s="51"/>
      <c r="B39" s="47">
        <v>2</v>
      </c>
      <c r="C39" s="47" t="s">
        <v>34</v>
      </c>
      <c r="D39" s="47"/>
      <c r="E39" s="48"/>
      <c r="F39" s="57">
        <v>2000</v>
      </c>
      <c r="G39" s="58">
        <f>G40+G41+G42</f>
        <v>10901003.629999999</v>
      </c>
      <c r="I39">
        <v>27552</v>
      </c>
      <c r="J39">
        <v>120000</v>
      </c>
    </row>
    <row r="40" spans="1:10" ht="21.75">
      <c r="A40" s="51"/>
      <c r="B40" s="48"/>
      <c r="C40" s="52" t="s">
        <v>11</v>
      </c>
      <c r="D40" s="48" t="s">
        <v>35</v>
      </c>
      <c r="E40" s="48"/>
      <c r="F40" s="40">
        <v>2002</v>
      </c>
      <c r="G40" s="69">
        <v>7642118.13</v>
      </c>
      <c r="I40">
        <v>143640</v>
      </c>
      <c r="J40" s="1">
        <f>SUM(J37:J39)</f>
        <v>899400</v>
      </c>
    </row>
    <row r="41" spans="1:9" ht="21.75">
      <c r="A41" s="51"/>
      <c r="B41" s="48"/>
      <c r="C41" s="52" t="s">
        <v>12</v>
      </c>
      <c r="D41" s="48" t="s">
        <v>89</v>
      </c>
      <c r="E41" s="48"/>
      <c r="F41" s="40"/>
      <c r="G41" s="50">
        <f>I46</f>
        <v>2359485.5</v>
      </c>
      <c r="I41">
        <v>55800</v>
      </c>
    </row>
    <row r="42" spans="1:9" ht="21" customHeight="1">
      <c r="A42" s="5"/>
      <c r="B42" s="8"/>
      <c r="C42" s="67">
        <v>2.3</v>
      </c>
      <c r="D42" s="68" t="s">
        <v>110</v>
      </c>
      <c r="E42" s="8"/>
      <c r="F42" s="23"/>
      <c r="G42" s="12">
        <f>J40</f>
        <v>899400</v>
      </c>
      <c r="I42">
        <v>95093.5</v>
      </c>
    </row>
    <row r="43" spans="1:9" ht="21.75">
      <c r="A43" s="4"/>
      <c r="I43">
        <v>30000</v>
      </c>
    </row>
    <row r="44" spans="1:9" ht="21.75">
      <c r="A44" s="73" t="s">
        <v>62</v>
      </c>
      <c r="B44" s="74"/>
      <c r="C44" s="74"/>
      <c r="D44" s="74"/>
      <c r="E44" s="74"/>
      <c r="F44" s="20" t="s">
        <v>71</v>
      </c>
      <c r="G44" s="21" t="s">
        <v>68</v>
      </c>
      <c r="I44">
        <v>10000</v>
      </c>
    </row>
    <row r="45" spans="1:9" ht="21.75">
      <c r="A45" s="7" t="s">
        <v>36</v>
      </c>
      <c r="B45" s="8"/>
      <c r="C45" s="8"/>
      <c r="D45" s="8"/>
      <c r="E45" s="8"/>
      <c r="F45" s="22" t="s">
        <v>72</v>
      </c>
      <c r="G45" s="71">
        <f>SUM(G46+G57+G60+G61)</f>
        <v>18868272.08</v>
      </c>
      <c r="I45">
        <v>1407000</v>
      </c>
    </row>
    <row r="46" spans="1:10" ht="22.5" thickBot="1">
      <c r="A46" s="2"/>
      <c r="B46" s="15" t="s">
        <v>37</v>
      </c>
      <c r="C46" s="3" t="s">
        <v>38</v>
      </c>
      <c r="D46" s="3"/>
      <c r="E46" s="3"/>
      <c r="F46" s="23"/>
      <c r="G46" s="24">
        <f>SUM(G47:G56)</f>
        <v>11245504.27</v>
      </c>
      <c r="I46" s="1">
        <f>SUM(I37:I45)</f>
        <v>2359485.5</v>
      </c>
      <c r="J46" s="66">
        <f>I46+J40</f>
        <v>3258885.5</v>
      </c>
    </row>
    <row r="47" spans="1:7" ht="21.75">
      <c r="A47" s="16"/>
      <c r="B47" s="17"/>
      <c r="C47" s="18" t="s">
        <v>39</v>
      </c>
      <c r="D47" s="17" t="s">
        <v>48</v>
      </c>
      <c r="E47" s="17"/>
      <c r="F47" s="25" t="s">
        <v>90</v>
      </c>
      <c r="G47" s="11">
        <v>2209824</v>
      </c>
    </row>
    <row r="48" spans="1:7" ht="21.75">
      <c r="A48" s="5"/>
      <c r="B48" s="4"/>
      <c r="C48" s="6" t="s">
        <v>40</v>
      </c>
      <c r="D48" s="4" t="s">
        <v>49</v>
      </c>
      <c r="E48" s="4"/>
      <c r="F48" s="22">
        <v>100</v>
      </c>
      <c r="G48" s="11">
        <v>1839034.42</v>
      </c>
    </row>
    <row r="49" spans="1:7" ht="21.75">
      <c r="A49" s="5"/>
      <c r="B49" s="4"/>
      <c r="C49" s="6" t="s">
        <v>41</v>
      </c>
      <c r="D49" s="4" t="s">
        <v>50</v>
      </c>
      <c r="E49" s="4"/>
      <c r="F49" s="22">
        <v>120</v>
      </c>
      <c r="G49" s="11">
        <v>240120</v>
      </c>
    </row>
    <row r="50" spans="1:7" ht="21.75">
      <c r="A50" s="5"/>
      <c r="B50" s="4"/>
      <c r="C50" s="6" t="s">
        <v>42</v>
      </c>
      <c r="D50" s="4" t="s">
        <v>51</v>
      </c>
      <c r="E50" s="4"/>
      <c r="F50" s="22">
        <v>130</v>
      </c>
      <c r="G50" s="11">
        <v>669360</v>
      </c>
    </row>
    <row r="51" spans="1:7" ht="21.75">
      <c r="A51" s="5"/>
      <c r="B51" s="4"/>
      <c r="C51" s="6" t="s">
        <v>43</v>
      </c>
      <c r="D51" s="4" t="s">
        <v>52</v>
      </c>
      <c r="E51" s="4"/>
      <c r="F51" s="22">
        <v>200</v>
      </c>
      <c r="G51" s="11">
        <v>1551201</v>
      </c>
    </row>
    <row r="52" spans="1:7" ht="21.75">
      <c r="A52" s="5"/>
      <c r="B52" s="4"/>
      <c r="C52" s="6" t="s">
        <v>44</v>
      </c>
      <c r="D52" s="4" t="s">
        <v>53</v>
      </c>
      <c r="E52" s="4"/>
      <c r="F52" s="22">
        <v>250</v>
      </c>
      <c r="G52" s="11">
        <v>1553880.75</v>
      </c>
    </row>
    <row r="53" spans="1:7" ht="21.75">
      <c r="A53" s="5"/>
      <c r="B53" s="4"/>
      <c r="C53" s="6" t="s">
        <v>45</v>
      </c>
      <c r="D53" s="4" t="s">
        <v>54</v>
      </c>
      <c r="E53" s="4"/>
      <c r="F53" s="22">
        <v>270</v>
      </c>
      <c r="G53" s="11">
        <v>1613012.66</v>
      </c>
    </row>
    <row r="54" spans="1:7" ht="21.75">
      <c r="A54" s="5"/>
      <c r="B54" s="4"/>
      <c r="C54" s="6" t="s">
        <v>46</v>
      </c>
      <c r="D54" s="4" t="s">
        <v>55</v>
      </c>
      <c r="E54" s="4"/>
      <c r="F54" s="22">
        <v>300</v>
      </c>
      <c r="G54" s="11">
        <v>115677.36</v>
      </c>
    </row>
    <row r="55" spans="1:9" ht="21.75">
      <c r="A55" s="5"/>
      <c r="B55" s="4"/>
      <c r="C55" s="6" t="s">
        <v>47</v>
      </c>
      <c r="D55" s="4" t="s">
        <v>34</v>
      </c>
      <c r="E55" s="4"/>
      <c r="F55" s="22">
        <v>400</v>
      </c>
      <c r="G55" s="11">
        <v>1428394.08</v>
      </c>
      <c r="I55">
        <v>444240</v>
      </c>
    </row>
    <row r="56" spans="1:9" ht="21.75">
      <c r="A56" s="5"/>
      <c r="B56" s="4"/>
      <c r="C56" s="26">
        <v>10</v>
      </c>
      <c r="D56" s="27" t="s">
        <v>97</v>
      </c>
      <c r="E56" s="4"/>
      <c r="F56" s="22">
        <v>550</v>
      </c>
      <c r="G56" s="11">
        <v>25000</v>
      </c>
      <c r="I56">
        <v>146160</v>
      </c>
    </row>
    <row r="57" spans="1:9" ht="22.5" thickBot="1">
      <c r="A57" s="2"/>
      <c r="B57" s="15" t="s">
        <v>56</v>
      </c>
      <c r="C57" s="3" t="s">
        <v>57</v>
      </c>
      <c r="D57" s="3"/>
      <c r="E57" s="3"/>
      <c r="F57" s="20"/>
      <c r="G57" s="13">
        <f>SUM(G58+G59)</f>
        <v>4544506.31</v>
      </c>
      <c r="I57">
        <v>26568</v>
      </c>
    </row>
    <row r="58" spans="1:9" ht="21.75">
      <c r="A58" s="5"/>
      <c r="B58" s="4"/>
      <c r="C58" s="6" t="s">
        <v>39</v>
      </c>
      <c r="D58" s="4" t="s">
        <v>58</v>
      </c>
      <c r="E58" s="4"/>
      <c r="F58" s="22">
        <v>450</v>
      </c>
      <c r="G58" s="70">
        <v>228906.31</v>
      </c>
      <c r="I58">
        <v>55800</v>
      </c>
    </row>
    <row r="59" spans="1:9" ht="21.75">
      <c r="A59" s="7"/>
      <c r="B59" s="8"/>
      <c r="C59" s="9" t="s">
        <v>40</v>
      </c>
      <c r="D59" s="8" t="s">
        <v>59</v>
      </c>
      <c r="E59" s="8"/>
      <c r="F59" s="23">
        <v>500</v>
      </c>
      <c r="G59" s="12">
        <v>4315600</v>
      </c>
      <c r="I59">
        <v>95093.5</v>
      </c>
    </row>
    <row r="60" spans="1:9" ht="21.75">
      <c r="A60" s="2"/>
      <c r="B60" s="15" t="s">
        <v>69</v>
      </c>
      <c r="C60" s="3" t="s">
        <v>70</v>
      </c>
      <c r="D60" s="3"/>
      <c r="E60" s="3"/>
      <c r="F60" s="20"/>
      <c r="G60" s="10">
        <f>I62</f>
        <v>2178861.5</v>
      </c>
      <c r="I60">
        <v>10000</v>
      </c>
    </row>
    <row r="61" spans="1:9" ht="21.75">
      <c r="A61" s="2"/>
      <c r="B61" s="15" t="s">
        <v>111</v>
      </c>
      <c r="C61" s="3" t="s">
        <v>110</v>
      </c>
      <c r="D61" s="3"/>
      <c r="E61" s="3"/>
      <c r="F61" s="20"/>
      <c r="G61" s="10">
        <f>J40</f>
        <v>899400</v>
      </c>
      <c r="I61">
        <v>1401000</v>
      </c>
    </row>
    <row r="62" spans="5:9" ht="21.75">
      <c r="E62" s="32" t="s">
        <v>64</v>
      </c>
      <c r="I62">
        <f>I55+I56+I57+I58+I59+I60+I61</f>
        <v>2178861.5</v>
      </c>
    </row>
    <row r="63" spans="4:10" ht="21.75">
      <c r="D63" t="s">
        <v>65</v>
      </c>
      <c r="G63" s="1">
        <f>+G5</f>
        <v>19063645.11</v>
      </c>
      <c r="I63" s="1"/>
      <c r="J63" s="66">
        <f>I62+J40</f>
        <v>3078261.5</v>
      </c>
    </row>
    <row r="64" spans="4:7" ht="21.75">
      <c r="D64" t="s">
        <v>66</v>
      </c>
      <c r="G64" s="1">
        <f>G45</f>
        <v>18868272.08</v>
      </c>
    </row>
    <row r="65" spans="4:7" ht="22.5" thickBot="1">
      <c r="D65" t="s">
        <v>67</v>
      </c>
      <c r="G65" s="31">
        <f>+G63-G64</f>
        <v>195373.0300000012</v>
      </c>
    </row>
    <row r="66" ht="22.5" thickTop="1"/>
    <row r="67" ht="21.75">
      <c r="B67" s="32" t="s">
        <v>91</v>
      </c>
    </row>
    <row r="68" spans="4:7" ht="21.75">
      <c r="D68" t="s">
        <v>93</v>
      </c>
      <c r="G68" s="1">
        <f>G5-G41-G42</f>
        <v>15804759.61</v>
      </c>
    </row>
    <row r="69" spans="4:7" ht="21.75">
      <c r="D69" t="s">
        <v>92</v>
      </c>
      <c r="G69" s="14">
        <f>G45-G60-G61</f>
        <v>15790010.579999998</v>
      </c>
    </row>
    <row r="70" spans="4:7" ht="22.5" thickBot="1">
      <c r="D70" s="32" t="s">
        <v>94</v>
      </c>
      <c r="G70" s="31">
        <f>+G68-G69</f>
        <v>14749.030000001192</v>
      </c>
    </row>
    <row r="71" ht="22.5" thickTop="1"/>
    <row r="73" spans="1:8" s="28" customFormat="1" ht="21">
      <c r="A73" s="59" t="s">
        <v>108</v>
      </c>
      <c r="E73" s="65">
        <f>G70*25/100</f>
        <v>3687.257500000298</v>
      </c>
      <c r="F73" s="29"/>
      <c r="G73" s="30"/>
      <c r="H73" s="30"/>
    </row>
  </sheetData>
  <mergeCells count="5">
    <mergeCell ref="A1:G1"/>
    <mergeCell ref="A44:E44"/>
    <mergeCell ref="A4:E4"/>
    <mergeCell ref="A3:G3"/>
    <mergeCell ref="A2:G2"/>
  </mergeCells>
  <printOptions/>
  <pageMargins left="0.39" right="0.748031496062992" top="0.25" bottom="0.25" header="0.511811023622047" footer="0.51181102362204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</dc:title>
  <dc:subject/>
  <dc:creator>v-sirick95</dc:creator>
  <cp:keywords/>
  <dc:description/>
  <cp:lastModifiedBy>User</cp:lastModifiedBy>
  <cp:lastPrinted>2009-10-21T03:02:58Z</cp:lastPrinted>
  <dcterms:created xsi:type="dcterms:W3CDTF">1997-06-13T10:07:54Z</dcterms:created>
  <dcterms:modified xsi:type="dcterms:W3CDTF">2009-10-21T03:03:08Z</dcterms:modified>
  <cp:category/>
  <cp:version/>
  <cp:contentType/>
  <cp:contentStatus/>
</cp:coreProperties>
</file>