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4" sheetId="1" r:id="rId1"/>
    <sheet name="5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<sst xmlns="http://schemas.openxmlformats.org/spreadsheetml/2006/main" count="220" uniqueCount="149">
  <si>
    <t xml:space="preserve">แบบ ปร. 4 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</si>
  <si>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</si>
  <si>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</si>
  <si>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</si>
  <si>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หมู่ที่</t>
  </si>
  <si>
    <t>ตำบลเขาน้อย  อำเภอสิชล  จังหวัดนครศรีธรรมราช</t>
  </si>
  <si>
    <t>หน่วยงานดำเนินการ</t>
  </si>
  <si>
    <t>ประมาณราคาโดย</t>
  </si>
  <si>
    <t>เมื่อวันที่</t>
  </si>
  <si>
    <t>รายการ</t>
  </si>
  <si>
    <t>จำนวน</t>
  </si>
  <si>
    <t>หน่วย</t>
  </si>
  <si>
    <t>ค่าแรงงาน</t>
  </si>
  <si>
    <t>หมายเหตุ</t>
  </si>
  <si>
    <t>จำนวนเงิน</t>
  </si>
  <si>
    <t>-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</si>
  <si>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</si>
  <si>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</si>
  <si>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</si>
  <si>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 xml:space="preserve">                       ประเภทงาน</t>
  </si>
  <si>
    <t xml:space="preserve">                       เจ้าของ</t>
  </si>
  <si>
    <t>อบต.เขาน้อย  ส่วนโยธา</t>
  </si>
  <si>
    <t xml:space="preserve">                       สถานที่ก่อสร้าง</t>
  </si>
  <si>
    <t>ต.เขาน้อย อ.สิชล จ.นครศรีธรรมราช</t>
  </si>
  <si>
    <t xml:space="preserve">                       ประมาณราคา</t>
  </si>
  <si>
    <t>ตามแบบ ปร.4</t>
  </si>
  <si>
    <t>แผ่น</t>
  </si>
  <si>
    <t xml:space="preserve">                       ประมาณราคาโดย</t>
  </si>
  <si>
    <t>ลำดับ</t>
  </si>
  <si>
    <t>จำนวนเงิน(บาท)</t>
  </si>
  <si>
    <t>รวมค่างานต้นทุน</t>
  </si>
  <si>
    <t>Factor F</t>
  </si>
  <si>
    <t>ค่าก่อสร้าง</t>
  </si>
  <si>
    <t xml:space="preserve"> -เงินล่วงหน้า ....0........%</t>
  </si>
  <si>
    <t xml:space="preserve"> -ดอกเบี้ยเงินกู้......8.....%</t>
  </si>
  <si>
    <t xml:space="preserve"> -เงินประกันผลงาน</t>
  </si>
  <si>
    <t>หัก...............5................%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</si>
  <si>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</si>
  <si>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</si>
  <si>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</si>
  <si>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   ลงชื่อ                                                ประมาณราคา</t>
  </si>
  <si>
    <t xml:space="preserve">                  (นายบัณฑิต  ทานทน)</t>
  </si>
  <si>
    <t xml:space="preserve">    เห็นชอบ</t>
  </si>
  <si>
    <t xml:space="preserve">    ลงชื่อ                                                 ปลัด อบต.  </t>
  </si>
  <si>
    <t xml:space="preserve">                 (นายสุเทพ  สมทรัพย์)</t>
  </si>
  <si>
    <t xml:space="preserve">    อนุมัติ</t>
  </si>
  <si>
    <t xml:space="preserve">    ลงชื่อ                                                นายก อบต. </t>
  </si>
  <si>
    <t xml:space="preserve">                    (นายศุภโชค  พัดฉิม)</t>
  </si>
  <si>
    <t>อาคาร</t>
  </si>
  <si>
    <t>ที่</t>
  </si>
  <si>
    <t>ค่าวัสดุ</t>
  </si>
  <si>
    <t>รวมค่าวัสดุ</t>
  </si>
  <si>
    <t>และแรงงาน</t>
  </si>
  <si>
    <t>งานดิน</t>
  </si>
  <si>
    <t xml:space="preserve"> - ขุดดิน  -  ถมคืน</t>
  </si>
  <si>
    <t>ลบ.ม.</t>
  </si>
  <si>
    <t>งานเหล็กเสริม</t>
  </si>
  <si>
    <t>กก.</t>
  </si>
  <si>
    <t xml:space="preserve"> - เหล็กเส้นกลมผิวเรียบ SR24  12 mm . (8.88กก./เส้น)</t>
  </si>
  <si>
    <t>งานโครงหลังคาเหล็กรูปพรรณ</t>
  </si>
  <si>
    <t xml:space="preserve"> - เหล็กเส้นกลมผิวเรียบ SR24  6 mm . (2.22กก./เส้น)</t>
  </si>
  <si>
    <t>อบต.เขาน้อย</t>
  </si>
  <si>
    <t>ท่อน</t>
  </si>
  <si>
    <t>ตัว</t>
  </si>
  <si>
    <t>ตรม.</t>
  </si>
  <si>
    <t>เมตร</t>
  </si>
  <si>
    <t>งานพื้น  -  ผิวพื้นอาคาร</t>
  </si>
  <si>
    <t>ชุด</t>
  </si>
  <si>
    <t>งานสุขภัณฑ์</t>
  </si>
  <si>
    <t>ป้าย</t>
  </si>
  <si>
    <t>ถัง</t>
  </si>
  <si>
    <t>งานโครงสร้าง</t>
  </si>
  <si>
    <t xml:space="preserve"> -  คอนกรีตหยาบ  1:3:5</t>
  </si>
  <si>
    <t xml:space="preserve"> -  คอนกรีตโครงสร้าง  1:2:4 </t>
  </si>
  <si>
    <t xml:space="preserve"> -  ทรายหยาบ</t>
  </si>
  <si>
    <t xml:space="preserve"> -  ไม้แบบ  ไม้ค้ำยัน</t>
  </si>
  <si>
    <t xml:space="preserve"> -   ตะปู</t>
  </si>
  <si>
    <t xml:space="preserve"> - ลวดผูกเหล็ก</t>
  </si>
  <si>
    <t xml:space="preserve"> - จันทันเหล็กตัวซี  ขนาด 100 x 50  x  20 x 3.2 mm.</t>
  </si>
  <si>
    <t xml:space="preserve"> - แปเหล็กตัวซี  ขนาด 75 x 45  x  15 x 3.2 mm.</t>
  </si>
  <si>
    <t>งานวัสดุมุงหลังคา</t>
  </si>
  <si>
    <t xml:space="preserve"> - พื้น  คสล. ผิวขัดมัน</t>
  </si>
  <si>
    <t xml:space="preserve"> - ประตู พี วี ซี</t>
  </si>
  <si>
    <t>งานทาสี</t>
  </si>
  <si>
    <t>งานสุขาภิบาล</t>
  </si>
  <si>
    <t xml:space="preserve"> -  งานท่อน้ำ  พีวีซี  ขนาด  1/2  นิ้ว</t>
  </si>
  <si>
    <t xml:space="preserve"> -  งานท่อส้วม  พีวีซี  ขนาด  4  นิ้ว</t>
  </si>
  <si>
    <t xml:space="preserve"> -  ก๊อกน้ำ</t>
  </si>
  <si>
    <t xml:space="preserve"> -  โถส้วมชนิดนั่งสูง</t>
  </si>
  <si>
    <t xml:space="preserve"> -  ถังส้วมซิเมนต์  ขนาด  ศก. 0.90 ม.</t>
  </si>
  <si>
    <t xml:space="preserve"> -  อุปกรณ์ข้อต่อ  กาว  ข้อต่อเกลียวใน  เทป</t>
  </si>
  <si>
    <t xml:space="preserve"> -  ป้ายประชาสัมพันธ์โครงการ</t>
  </si>
  <si>
    <t>แผ่นที่  2</t>
  </si>
  <si>
    <t>แผ่นที่  1</t>
  </si>
  <si>
    <t>แผ่นที่  3</t>
  </si>
  <si>
    <t>รวมค่าวัสดุและค่าแรงงานทั้งสิ้น</t>
  </si>
  <si>
    <t>L/S</t>
  </si>
  <si>
    <t>ตร.ม.</t>
  </si>
  <si>
    <t xml:space="preserve"> -  ฝาถังส้วมซิเมนต์</t>
  </si>
  <si>
    <t>ฝา</t>
  </si>
  <si>
    <t>ลงชื่อ                                                                           ผู้ประมาณราคา</t>
  </si>
  <si>
    <t>ผู้ตรวจสอบ</t>
  </si>
  <si>
    <t xml:space="preserve">                (นายกิตติภูมิพัจน์  ขุนธรรมรัตน์)</t>
  </si>
  <si>
    <t xml:space="preserve">                        (นายบัณฑิต  ทานทน)</t>
  </si>
  <si>
    <t>ตำแหน่ง  ช่างโยธา  อบต.เขาน้อย</t>
  </si>
  <si>
    <t>ตำแหน่ง  หัวหน้าส่วนโยธา  อบต.เขาน้อย</t>
  </si>
  <si>
    <t xml:space="preserve">    ลงชื่อ                                                ผู้ตรวจสอบ</t>
  </si>
  <si>
    <t>(นายกิตติภูมิพัจน์  ขุนธรรมรัตน์)</t>
  </si>
  <si>
    <t>(นายบัณฑิต  ทานทน)</t>
  </si>
  <si>
    <t>ตำแหน่ง  ช่างโยธา  อบต.</t>
  </si>
  <si>
    <t>ตำแหน่ง  หัวหน้าส่วนโยธา  อบต.</t>
  </si>
  <si>
    <t>นายกิตติภูมิพัจน์  ขุนธรรมรัตน์</t>
  </si>
  <si>
    <t xml:space="preserve"> - กระเบื้องลูกฟูกลอนเล็กสีขนาด 50X120X0.5 ซม.</t>
  </si>
  <si>
    <t xml:space="preserve"> วันที่......9......เดือน.....สิงหาคม.........พ.ศ.2550</t>
  </si>
  <si>
    <t xml:space="preserve">ก่อสร้างอาคารเอนกประสงค์บ้านเขาใหญ่  </t>
  </si>
  <si>
    <t xml:space="preserve"> - ถมดินภายในอาคาร</t>
  </si>
  <si>
    <t xml:space="preserve"> - เหล็กตะแกรงสำเร็จรูป  ขนาด  0.20 X 0.20X 4  มม.</t>
  </si>
  <si>
    <t xml:space="preserve"> - เหล็กเส้นกลมผิวเรียบ SR24  15 mm . (13.9กก./เส้น)</t>
  </si>
  <si>
    <r>
      <t xml:space="preserve"> - </t>
    </r>
    <r>
      <rPr>
        <sz val="14"/>
        <rFont val="Angsana New"/>
        <family val="1"/>
      </rPr>
      <t>เหล็กกล่อง</t>
    </r>
    <r>
      <rPr>
        <sz val="10"/>
        <rFont val="Wingdings 2"/>
        <family val="1"/>
      </rPr>
      <t>£</t>
    </r>
    <r>
      <rPr>
        <sz val="14"/>
        <rFont val="Angsana New"/>
        <family val="1"/>
      </rPr>
      <t>100X50X20X3.2 มม.</t>
    </r>
  </si>
  <si>
    <t xml:space="preserve"> - ค่าแรงงานโครงหลังคา</t>
  </si>
  <si>
    <t xml:space="preserve"> - ครอบกระเบื้องสี</t>
  </si>
  <si>
    <t xml:space="preserve"> - เชิงชายฝาสำเร็จรูป  ขนาด   1 X 8  นิ้ว</t>
  </si>
  <si>
    <t xml:space="preserve"> - เชิงชายฝาสำเร็จรูป  ขนาด  1 X 6  นิ้ว</t>
  </si>
  <si>
    <t xml:space="preserve"> - กระเบื้องแผ่นเรียบปิดจั่วขนาด1.20X1.20ม.หนา6มม</t>
  </si>
  <si>
    <t xml:space="preserve"> - ขอยึดกระเบื้อง</t>
  </si>
  <si>
    <t xml:space="preserve">งานผนัง  </t>
  </si>
  <si>
    <t xml:space="preserve"> - งานผนังก่ออิฐบล๊อค</t>
  </si>
  <si>
    <t xml:space="preserve"> - งานฉาบปูน</t>
  </si>
  <si>
    <t xml:space="preserve"> - แผ่นพื้น คสล.อัดแรงสำเร็จรูป ขนาด 0.30X4.00 ม.</t>
  </si>
  <si>
    <t xml:space="preserve">งานประตู  -  หน้าต่าง  พร้อมวงกบ </t>
  </si>
  <si>
    <r>
      <t xml:space="preserve"> - </t>
    </r>
    <r>
      <rPr>
        <sz val="14"/>
        <rFont val="Angsana New"/>
        <family val="1"/>
      </rPr>
      <t>ประตูบานไม้เนื้อแข็ง</t>
    </r>
  </si>
  <si>
    <t xml:space="preserve"> -  งานสีกันสนิม  ขนาด  18.925  ลิตร</t>
  </si>
  <si>
    <t xml:space="preserve"> -  งานทาสีน้ำมัน  ขนาด  18.925 ลิตร</t>
  </si>
  <si>
    <t>งานไฟฟ้า</t>
  </si>
  <si>
    <t xml:space="preserve"> - สวิทซ์ชนิดเดี่ยว พร้อมอุปกรณ์</t>
  </si>
  <si>
    <r>
      <t xml:space="preserve"> -</t>
    </r>
    <r>
      <rPr>
        <sz val="14"/>
        <rFont val="Angsana New"/>
        <family val="1"/>
      </rPr>
      <t xml:space="preserve"> เต้ารับพร้อมอุปกรณ์</t>
    </r>
  </si>
  <si>
    <t xml:space="preserve"> - ตู้ควบคุมระบบไฟฟ้า</t>
  </si>
  <si>
    <t xml:space="preserve"> - สายไฟฟ้า VAF ขนาด 2 X 1.5 ตรมม. </t>
  </si>
  <si>
    <t xml:space="preserve"> - สายไฟฟ้า VAF ขนาด 2 X 2.5 ตรมม. </t>
  </si>
  <si>
    <t xml:space="preserve"> - สายไฟฟ้า THW ขนาด 1 X 16 ตรมม. </t>
  </si>
  <si>
    <t xml:space="preserve"> - ชุดหลอดฟลูออเรสเซนต์แบบเดี่ยว 36 วัตต์</t>
  </si>
  <si>
    <t xml:space="preserve"> - ชุดหลอดฟลูออเรสเซนต์แบบคู่ 36 วัตต์</t>
  </si>
  <si>
    <t>ม้วน</t>
  </si>
  <si>
    <t xml:space="preserve"> -  งานท่อน้ำ  พีวีซี  ขนาด  2  นิ้ว  (ชั้นคุณภาพ  8.5)</t>
  </si>
  <si>
    <t>หมู่ที่   5</t>
  </si>
  <si>
    <t>เมื่อวันที่  9</t>
  </si>
  <si>
    <t>เดือน.สิงหาคม..พ.ศ.2550</t>
  </si>
  <si>
    <t>ก่อสร้างอาคารเอนกประสงค์</t>
  </si>
  <si>
    <t>บ้านเขาใหญ่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</si>
</sst>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000"/>
    <numFmt numFmtId="202" formatCode="#,##0.00000"/>
    <numFmt numFmtId="203" formatCode="#,##0.000000"/>
  </numFmts>
  <fonts count="8">
    <font>
      <sz val="10"/>
      <name val="Arial"/>
      <family val="0"/>
    </font>
    <font>
      <sz val="14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9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6"/>
  <sheetViews>
    <sheetView view="pageBreakPreview" zoomScaleSheetLayoutView="100" workbookViewId="0" topLeftCell="A51">
      <selection activeCell="A1" sqref="A1:I79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7.00390625" style="0" customWidth="1"/>
    <col min="4" max="4" width="6.00390625" style="0" customWidth="1"/>
    <col min="5" max="5" width="7.7109375" style="0" customWidth="1"/>
    <col min="6" max="6" width="8.8515625" style="0" customWidth="1"/>
    <col min="7" max="7" width="7.421875" style="0" customWidth="1"/>
    <col min="8" max="8" width="8.57421875" style="0" customWidth="1"/>
    <col min="9" max="9" width="13.28125" style="0" customWidth="1"/>
  </cols>
  <sheetData>
    <row r="1" spans="1:9" s="2" customFormat="1" ht="23.25">
      <c r="A1" s="1"/>
      <c r="B1" s="1"/>
      <c r="C1" s="1"/>
      <c r="D1" s="1"/>
      <c r="E1" s="1"/>
      <c r="F1" s="1"/>
      <c r="G1" s="1"/>
      <c r="H1" s="46" t="s">
        <v>0</v>
      </c>
      <c r="I1" s="4" t="s">
        <v>93</v>
      </c>
    </row>
    <row r="2" spans="1:9" s="2" customFormat="1" ht="23.2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1:9" s="2" customFormat="1" ht="23.25">
      <c r="A3" s="4" t="s">
        <v>2</v>
      </c>
      <c r="B3" s="1"/>
      <c r="C3" s="1" t="s">
        <v>114</v>
      </c>
      <c r="D3" s="1"/>
      <c r="E3" s="1"/>
      <c r="F3" s="1"/>
      <c r="G3" s="1"/>
      <c r="H3" s="1"/>
      <c r="I3" s="1"/>
    </row>
    <row r="4" spans="1:9" s="2" customFormat="1" ht="23.25">
      <c r="A4" s="4" t="s">
        <v>3</v>
      </c>
      <c r="B4" s="1"/>
      <c r="C4" s="1" t="s">
        <v>4</v>
      </c>
      <c r="D4" s="3">
        <v>5</v>
      </c>
      <c r="E4" s="1" t="s">
        <v>5</v>
      </c>
      <c r="F4" s="1"/>
      <c r="G4" s="1"/>
      <c r="H4" s="1"/>
      <c r="I4" s="1"/>
    </row>
    <row r="5" spans="1:9" s="2" customFormat="1" ht="23.25">
      <c r="A5" s="4" t="s">
        <v>6</v>
      </c>
      <c r="B5" s="1"/>
      <c r="C5" s="80" t="s">
        <v>61</v>
      </c>
      <c r="D5" s="80"/>
      <c r="E5" s="80"/>
      <c r="F5" s="47" t="s">
        <v>7</v>
      </c>
      <c r="G5" s="48"/>
      <c r="H5" s="48" t="s">
        <v>111</v>
      </c>
      <c r="I5" s="48"/>
    </row>
    <row r="6" spans="1:9" s="2" customFormat="1" ht="23.25">
      <c r="A6" s="5" t="s">
        <v>8</v>
      </c>
      <c r="B6" s="6"/>
      <c r="C6" s="7" t="s">
        <v>113</v>
      </c>
      <c r="D6" s="6"/>
      <c r="E6" s="6"/>
      <c r="F6" s="6"/>
      <c r="G6" s="6"/>
      <c r="H6" s="6"/>
      <c r="I6" s="6"/>
    </row>
    <row r="7" spans="1:9" s="2" customFormat="1" ht="23.25">
      <c r="A7" s="22" t="s">
        <v>28</v>
      </c>
      <c r="B7" s="77" t="s">
        <v>9</v>
      </c>
      <c r="C7" s="77" t="s">
        <v>10</v>
      </c>
      <c r="D7" s="77" t="s">
        <v>11</v>
      </c>
      <c r="E7" s="75" t="s">
        <v>50</v>
      </c>
      <c r="F7" s="76"/>
      <c r="G7" s="75" t="s">
        <v>12</v>
      </c>
      <c r="H7" s="76"/>
      <c r="I7" s="22" t="s">
        <v>51</v>
      </c>
    </row>
    <row r="8" spans="1:9" s="2" customFormat="1" ht="23.25">
      <c r="A8" s="41" t="s">
        <v>49</v>
      </c>
      <c r="B8" s="78"/>
      <c r="C8" s="78"/>
      <c r="D8" s="78"/>
      <c r="E8" s="8" t="s">
        <v>11</v>
      </c>
      <c r="F8" s="8" t="s">
        <v>14</v>
      </c>
      <c r="G8" s="8" t="s">
        <v>11</v>
      </c>
      <c r="H8" s="8" t="s">
        <v>14</v>
      </c>
      <c r="I8" s="41" t="s">
        <v>52</v>
      </c>
    </row>
    <row r="9" spans="1:9" s="24" customFormat="1" ht="23.25">
      <c r="A9" s="52">
        <v>1</v>
      </c>
      <c r="B9" s="43" t="s">
        <v>53</v>
      </c>
      <c r="C9" s="53"/>
      <c r="D9" s="52"/>
      <c r="E9" s="53"/>
      <c r="F9" s="53"/>
      <c r="G9" s="53"/>
      <c r="H9" s="53"/>
      <c r="I9" s="53"/>
    </row>
    <row r="10" spans="1:9" s="2" customFormat="1" ht="23.25">
      <c r="A10" s="11"/>
      <c r="B10" s="12" t="s">
        <v>54</v>
      </c>
      <c r="C10" s="13">
        <v>80</v>
      </c>
      <c r="D10" s="11" t="s">
        <v>55</v>
      </c>
      <c r="E10" s="13">
        <v>0</v>
      </c>
      <c r="F10" s="13">
        <f>C10*E10</f>
        <v>0</v>
      </c>
      <c r="G10" s="13">
        <v>75</v>
      </c>
      <c r="H10" s="13">
        <f>C10*G10</f>
        <v>6000</v>
      </c>
      <c r="I10" s="13">
        <f>F10+H10</f>
        <v>6000</v>
      </c>
    </row>
    <row r="11" spans="1:9" s="2" customFormat="1" ht="23.25">
      <c r="A11" s="11"/>
      <c r="B11" s="12" t="s">
        <v>115</v>
      </c>
      <c r="C11" s="13">
        <v>160</v>
      </c>
      <c r="D11" s="11" t="s">
        <v>55</v>
      </c>
      <c r="E11" s="13">
        <v>40</v>
      </c>
      <c r="F11" s="13">
        <f>C11*E11</f>
        <v>6400</v>
      </c>
      <c r="G11" s="13">
        <v>35</v>
      </c>
      <c r="H11" s="13">
        <f>C11*G11</f>
        <v>5600</v>
      </c>
      <c r="I11" s="13">
        <f>F11+H11</f>
        <v>12000</v>
      </c>
    </row>
    <row r="12" spans="1:9" s="2" customFormat="1" ht="23.25">
      <c r="A12" s="54">
        <v>2</v>
      </c>
      <c r="B12" s="42" t="s">
        <v>71</v>
      </c>
      <c r="C12" s="15"/>
      <c r="D12" s="14"/>
      <c r="E12" s="15"/>
      <c r="F12" s="13"/>
      <c r="G12" s="15"/>
      <c r="H12" s="15"/>
      <c r="I12" s="13"/>
    </row>
    <row r="13" spans="1:9" s="24" customFormat="1" ht="23.25">
      <c r="A13" s="54"/>
      <c r="B13" s="62" t="s">
        <v>72</v>
      </c>
      <c r="C13" s="44">
        <v>4</v>
      </c>
      <c r="D13" s="14" t="s">
        <v>55</v>
      </c>
      <c r="E13" s="13">
        <v>1300</v>
      </c>
      <c r="F13" s="13">
        <f aca="true" t="shared" si="0" ref="F13:F28">C13*E13</f>
        <v>5200</v>
      </c>
      <c r="G13" s="13">
        <v>370</v>
      </c>
      <c r="H13" s="13">
        <f aca="true" t="shared" si="1" ref="H13:H28">C13*G13</f>
        <v>1480</v>
      </c>
      <c r="I13" s="13">
        <f aca="true" t="shared" si="2" ref="I13:I28">F13+H13</f>
        <v>6680</v>
      </c>
    </row>
    <row r="14" spans="1:9" s="2" customFormat="1" ht="23.25">
      <c r="A14" s="14"/>
      <c r="B14" s="16" t="s">
        <v>73</v>
      </c>
      <c r="C14" s="15">
        <v>36</v>
      </c>
      <c r="D14" s="14" t="s">
        <v>55</v>
      </c>
      <c r="E14" s="13">
        <v>1500</v>
      </c>
      <c r="F14" s="13">
        <f t="shared" si="0"/>
        <v>54000</v>
      </c>
      <c r="G14" s="13">
        <v>370</v>
      </c>
      <c r="H14" s="13">
        <f t="shared" si="1"/>
        <v>13320</v>
      </c>
      <c r="I14" s="13">
        <f t="shared" si="2"/>
        <v>67320</v>
      </c>
    </row>
    <row r="15" spans="1:9" s="2" customFormat="1" ht="23.25">
      <c r="A15" s="14"/>
      <c r="B15" s="16" t="s">
        <v>74</v>
      </c>
      <c r="C15" s="15">
        <v>12</v>
      </c>
      <c r="D15" s="14" t="s">
        <v>55</v>
      </c>
      <c r="E15" s="13">
        <v>120</v>
      </c>
      <c r="F15" s="13">
        <f t="shared" si="0"/>
        <v>1440</v>
      </c>
      <c r="G15" s="13">
        <v>35</v>
      </c>
      <c r="H15" s="13">
        <f t="shared" si="1"/>
        <v>420</v>
      </c>
      <c r="I15" s="13">
        <f t="shared" si="2"/>
        <v>1860</v>
      </c>
    </row>
    <row r="16" spans="1:9" s="2" customFormat="1" ht="23.25">
      <c r="A16" s="14"/>
      <c r="B16" s="16" t="s">
        <v>75</v>
      </c>
      <c r="C16" s="15">
        <v>90</v>
      </c>
      <c r="D16" s="14" t="s">
        <v>55</v>
      </c>
      <c r="E16" s="13">
        <v>250</v>
      </c>
      <c r="F16" s="13">
        <f t="shared" si="0"/>
        <v>22500</v>
      </c>
      <c r="G16" s="13">
        <v>91</v>
      </c>
      <c r="H16" s="13">
        <f t="shared" si="1"/>
        <v>8190</v>
      </c>
      <c r="I16" s="13">
        <f t="shared" si="2"/>
        <v>30690</v>
      </c>
    </row>
    <row r="17" spans="1:9" s="2" customFormat="1" ht="23.25">
      <c r="A17" s="14"/>
      <c r="B17" s="16" t="s">
        <v>76</v>
      </c>
      <c r="C17" s="15">
        <v>80</v>
      </c>
      <c r="D17" s="14" t="s">
        <v>57</v>
      </c>
      <c r="E17" s="13">
        <v>35</v>
      </c>
      <c r="F17" s="13">
        <f t="shared" si="0"/>
        <v>2800</v>
      </c>
      <c r="G17" s="13">
        <v>0</v>
      </c>
      <c r="H17" s="13">
        <f t="shared" si="1"/>
        <v>0</v>
      </c>
      <c r="I17" s="13">
        <f t="shared" si="2"/>
        <v>2800</v>
      </c>
    </row>
    <row r="18" spans="1:9" s="24" customFormat="1" ht="23.25">
      <c r="A18" s="54">
        <v>3</v>
      </c>
      <c r="B18" s="56" t="s">
        <v>56</v>
      </c>
      <c r="C18" s="55"/>
      <c r="D18" s="54"/>
      <c r="E18" s="13"/>
      <c r="F18" s="13"/>
      <c r="G18" s="13"/>
      <c r="H18" s="13"/>
      <c r="I18" s="13"/>
    </row>
    <row r="19" spans="1:10" s="24" customFormat="1" ht="23.25">
      <c r="A19" s="54"/>
      <c r="B19" s="16" t="s">
        <v>116</v>
      </c>
      <c r="C19" s="15">
        <v>36</v>
      </c>
      <c r="D19" s="14" t="s">
        <v>97</v>
      </c>
      <c r="E19" s="13">
        <v>30</v>
      </c>
      <c r="F19" s="13">
        <v>1080</v>
      </c>
      <c r="G19" s="13">
        <v>10</v>
      </c>
      <c r="H19" s="13">
        <v>360</v>
      </c>
      <c r="I19" s="13">
        <v>1440</v>
      </c>
      <c r="J19" s="2"/>
    </row>
    <row r="20" spans="1:9" s="2" customFormat="1" ht="23.25">
      <c r="A20" s="14"/>
      <c r="B20" s="16" t="s">
        <v>60</v>
      </c>
      <c r="C20" s="15">
        <v>280</v>
      </c>
      <c r="D20" s="14" t="s">
        <v>57</v>
      </c>
      <c r="E20" s="69">
        <v>24</v>
      </c>
      <c r="F20" s="13">
        <f t="shared" si="0"/>
        <v>6720</v>
      </c>
      <c r="G20" s="13">
        <v>2</v>
      </c>
      <c r="H20" s="13">
        <f t="shared" si="1"/>
        <v>560</v>
      </c>
      <c r="I20" s="13">
        <f t="shared" si="2"/>
        <v>7280</v>
      </c>
    </row>
    <row r="21" spans="1:9" s="2" customFormat="1" ht="23.25">
      <c r="A21" s="14"/>
      <c r="B21" s="16" t="s">
        <v>58</v>
      </c>
      <c r="C21" s="15">
        <v>979</v>
      </c>
      <c r="D21" s="14" t="s">
        <v>57</v>
      </c>
      <c r="E21" s="69">
        <v>22.5</v>
      </c>
      <c r="F21" s="13">
        <f t="shared" si="0"/>
        <v>22027.5</v>
      </c>
      <c r="G21" s="13">
        <v>2</v>
      </c>
      <c r="H21" s="13">
        <f t="shared" si="1"/>
        <v>1958</v>
      </c>
      <c r="I21" s="13">
        <f t="shared" si="2"/>
        <v>23985.5</v>
      </c>
    </row>
    <row r="22" spans="1:9" s="2" customFormat="1" ht="23.25">
      <c r="A22" s="14"/>
      <c r="B22" s="16" t="s">
        <v>117</v>
      </c>
      <c r="C22" s="15">
        <v>1251</v>
      </c>
      <c r="D22" s="14" t="s">
        <v>57</v>
      </c>
      <c r="E22" s="69">
        <v>23</v>
      </c>
      <c r="F22" s="13">
        <f>C22*E22</f>
        <v>28773</v>
      </c>
      <c r="G22" s="13">
        <v>2</v>
      </c>
      <c r="H22" s="13">
        <f>C22*G22</f>
        <v>2502</v>
      </c>
      <c r="I22" s="13">
        <f>F22+H22</f>
        <v>31275</v>
      </c>
    </row>
    <row r="23" spans="1:9" s="2" customFormat="1" ht="23.25">
      <c r="A23" s="14"/>
      <c r="B23" s="16" t="s">
        <v>77</v>
      </c>
      <c r="C23" s="15">
        <v>150</v>
      </c>
      <c r="D23" s="14" t="s">
        <v>57</v>
      </c>
      <c r="E23" s="69">
        <v>40</v>
      </c>
      <c r="F23" s="13">
        <f t="shared" si="0"/>
        <v>6000</v>
      </c>
      <c r="G23" s="13">
        <v>0</v>
      </c>
      <c r="H23" s="13">
        <f t="shared" si="1"/>
        <v>0</v>
      </c>
      <c r="I23" s="13">
        <f t="shared" si="2"/>
        <v>6000</v>
      </c>
    </row>
    <row r="24" spans="1:9" s="24" customFormat="1" ht="23.25">
      <c r="A24" s="54">
        <v>4</v>
      </c>
      <c r="B24" s="56" t="s">
        <v>59</v>
      </c>
      <c r="C24" s="55"/>
      <c r="D24" s="54"/>
      <c r="E24" s="13"/>
      <c r="F24" s="13"/>
      <c r="G24" s="13"/>
      <c r="H24" s="13"/>
      <c r="I24" s="13"/>
    </row>
    <row r="25" spans="1:9" s="24" customFormat="1" ht="23.25">
      <c r="A25" s="54"/>
      <c r="B25" s="56" t="s">
        <v>118</v>
      </c>
      <c r="C25" s="15">
        <v>38</v>
      </c>
      <c r="D25" s="14" t="s">
        <v>62</v>
      </c>
      <c r="E25" s="13">
        <v>885</v>
      </c>
      <c r="F25" s="13">
        <v>33630</v>
      </c>
      <c r="G25" s="13">
        <v>0</v>
      </c>
      <c r="H25" s="13">
        <v>0</v>
      </c>
      <c r="I25" s="13">
        <v>33630</v>
      </c>
    </row>
    <row r="26" spans="1:9" s="33" customFormat="1" ht="23.25">
      <c r="A26" s="14"/>
      <c r="B26" s="16" t="s">
        <v>78</v>
      </c>
      <c r="C26" s="15">
        <v>20</v>
      </c>
      <c r="D26" s="14" t="s">
        <v>62</v>
      </c>
      <c r="E26" s="13">
        <v>885</v>
      </c>
      <c r="F26" s="13">
        <f t="shared" si="0"/>
        <v>17700</v>
      </c>
      <c r="G26" s="13">
        <v>0</v>
      </c>
      <c r="H26" s="13">
        <f t="shared" si="1"/>
        <v>0</v>
      </c>
      <c r="I26" s="13">
        <f t="shared" si="2"/>
        <v>17700</v>
      </c>
    </row>
    <row r="27" spans="1:9" s="36" customFormat="1" ht="23.25">
      <c r="A27" s="14"/>
      <c r="B27" s="16" t="s">
        <v>79</v>
      </c>
      <c r="C27" s="15">
        <v>55</v>
      </c>
      <c r="D27" s="14" t="s">
        <v>62</v>
      </c>
      <c r="E27" s="13">
        <v>545</v>
      </c>
      <c r="F27" s="13">
        <f t="shared" si="0"/>
        <v>29975</v>
      </c>
      <c r="G27" s="13">
        <v>0</v>
      </c>
      <c r="H27" s="13">
        <f t="shared" si="1"/>
        <v>0</v>
      </c>
      <c r="I27" s="13">
        <f t="shared" si="2"/>
        <v>29975</v>
      </c>
    </row>
    <row r="28" spans="1:9" s="36" customFormat="1" ht="23.25">
      <c r="A28" s="14"/>
      <c r="B28" s="16" t="s">
        <v>119</v>
      </c>
      <c r="C28" s="15">
        <v>160</v>
      </c>
      <c r="D28" s="14" t="s">
        <v>97</v>
      </c>
      <c r="E28" s="13">
        <v>0</v>
      </c>
      <c r="F28" s="13">
        <f t="shared" si="0"/>
        <v>0</v>
      </c>
      <c r="G28" s="13">
        <v>100</v>
      </c>
      <c r="H28" s="13">
        <f t="shared" si="1"/>
        <v>16000</v>
      </c>
      <c r="I28" s="13">
        <f t="shared" si="2"/>
        <v>16000</v>
      </c>
    </row>
    <row r="29" spans="1:9" s="37" customFormat="1" ht="23.25">
      <c r="A29" s="54">
        <v>5</v>
      </c>
      <c r="B29" s="56" t="s">
        <v>80</v>
      </c>
      <c r="C29" s="55"/>
      <c r="D29" s="54"/>
      <c r="E29" s="55"/>
      <c r="F29" s="55"/>
      <c r="G29" s="55"/>
      <c r="H29" s="55"/>
      <c r="I29" s="55"/>
    </row>
    <row r="30" spans="1:9" s="24" customFormat="1" ht="23.25">
      <c r="A30" s="14"/>
      <c r="B30" s="16" t="s">
        <v>112</v>
      </c>
      <c r="C30" s="15">
        <v>784</v>
      </c>
      <c r="D30" s="14" t="s">
        <v>26</v>
      </c>
      <c r="E30" s="13">
        <v>55</v>
      </c>
      <c r="F30" s="13">
        <f>C30*E30</f>
        <v>43120</v>
      </c>
      <c r="G30" s="13">
        <v>10</v>
      </c>
      <c r="H30" s="13">
        <f>C30*G30</f>
        <v>7840</v>
      </c>
      <c r="I30" s="13">
        <f>F30+H30</f>
        <v>50960</v>
      </c>
    </row>
    <row r="31" spans="1:9" s="37" customFormat="1" ht="23.25">
      <c r="A31" s="54"/>
      <c r="B31" s="16" t="s">
        <v>120</v>
      </c>
      <c r="C31" s="15">
        <v>56</v>
      </c>
      <c r="D31" s="14" t="s">
        <v>26</v>
      </c>
      <c r="E31" s="13">
        <v>45</v>
      </c>
      <c r="F31" s="13">
        <f>C31*E31</f>
        <v>2520</v>
      </c>
      <c r="G31" s="13">
        <v>10</v>
      </c>
      <c r="H31" s="13">
        <f>C31*G31</f>
        <v>560</v>
      </c>
      <c r="I31" s="15">
        <f>F31+H31</f>
        <v>3080</v>
      </c>
    </row>
    <row r="32" spans="1:9" s="49" customFormat="1" ht="23.25">
      <c r="A32" s="17"/>
      <c r="B32" s="21"/>
      <c r="C32" s="18"/>
      <c r="D32" s="17"/>
      <c r="E32" s="18"/>
      <c r="F32" s="18"/>
      <c r="G32" s="18"/>
      <c r="H32" s="18"/>
      <c r="I32" s="58">
        <f>SUM(I10:I31)</f>
        <v>348675.5</v>
      </c>
    </row>
    <row r="33" spans="1:9" s="36" customFormat="1" ht="23.25">
      <c r="A33" s="63"/>
      <c r="B33" s="64"/>
      <c r="C33" s="65"/>
      <c r="D33" s="63"/>
      <c r="E33" s="65"/>
      <c r="F33" s="65"/>
      <c r="G33" s="65"/>
      <c r="H33" s="65"/>
      <c r="I33" s="65"/>
    </row>
    <row r="34" spans="1:9" s="36" customFormat="1" ht="23.25">
      <c r="A34" s="63"/>
      <c r="B34" s="64"/>
      <c r="C34" s="65"/>
      <c r="D34" s="63"/>
      <c r="E34" s="65"/>
      <c r="F34" s="65"/>
      <c r="G34" s="65"/>
      <c r="H34" s="46" t="s">
        <v>0</v>
      </c>
      <c r="I34" s="4" t="s">
        <v>92</v>
      </c>
    </row>
    <row r="35" spans="1:9" s="33" customFormat="1" ht="23.25">
      <c r="A35" s="22" t="s">
        <v>28</v>
      </c>
      <c r="B35" s="77" t="s">
        <v>9</v>
      </c>
      <c r="C35" s="77" t="s">
        <v>10</v>
      </c>
      <c r="D35" s="77" t="s">
        <v>11</v>
      </c>
      <c r="E35" s="75" t="s">
        <v>50</v>
      </c>
      <c r="F35" s="76"/>
      <c r="G35" s="75" t="s">
        <v>12</v>
      </c>
      <c r="H35" s="76"/>
      <c r="I35" s="22" t="s">
        <v>51</v>
      </c>
    </row>
    <row r="36" spans="1:9" s="2" customFormat="1" ht="23.25">
      <c r="A36" s="41" t="s">
        <v>49</v>
      </c>
      <c r="B36" s="78"/>
      <c r="C36" s="78"/>
      <c r="D36" s="78"/>
      <c r="E36" s="8" t="s">
        <v>11</v>
      </c>
      <c r="F36" s="8" t="s">
        <v>14</v>
      </c>
      <c r="G36" s="8" t="s">
        <v>11</v>
      </c>
      <c r="H36" s="8" t="s">
        <v>14</v>
      </c>
      <c r="I36" s="41" t="s">
        <v>52</v>
      </c>
    </row>
    <row r="37" spans="1:9" s="2" customFormat="1" ht="23.25">
      <c r="A37" s="71"/>
      <c r="B37" s="72" t="s">
        <v>124</v>
      </c>
      <c r="C37" s="73">
        <v>1568</v>
      </c>
      <c r="D37" s="71" t="s">
        <v>63</v>
      </c>
      <c r="E37" s="9">
        <v>3</v>
      </c>
      <c r="F37" s="10">
        <v>4704</v>
      </c>
      <c r="G37" s="9">
        <v>0</v>
      </c>
      <c r="H37" s="9">
        <v>0</v>
      </c>
      <c r="I37" s="10">
        <v>4704</v>
      </c>
    </row>
    <row r="38" spans="1:9" s="24" customFormat="1" ht="23.25">
      <c r="A38" s="14"/>
      <c r="B38" s="16" t="s">
        <v>121</v>
      </c>
      <c r="C38" s="15">
        <v>94</v>
      </c>
      <c r="D38" s="14" t="s">
        <v>65</v>
      </c>
      <c r="E38" s="13">
        <v>22</v>
      </c>
      <c r="F38" s="13">
        <f aca="true" t="shared" si="3" ref="F38:F52">C38*E38</f>
        <v>2068</v>
      </c>
      <c r="G38" s="13">
        <v>40</v>
      </c>
      <c r="H38" s="13">
        <f aca="true" t="shared" si="4" ref="H38:H49">C38*G38</f>
        <v>3760</v>
      </c>
      <c r="I38" s="13">
        <f aca="true" t="shared" si="5" ref="I38:I52">F38+H38</f>
        <v>5828</v>
      </c>
    </row>
    <row r="39" spans="1:9" s="2" customFormat="1" ht="23.25">
      <c r="A39" s="14"/>
      <c r="B39" s="16" t="s">
        <v>122</v>
      </c>
      <c r="C39" s="15">
        <v>94</v>
      </c>
      <c r="D39" s="14" t="s">
        <v>65</v>
      </c>
      <c r="E39" s="13">
        <v>20</v>
      </c>
      <c r="F39" s="13">
        <f t="shared" si="3"/>
        <v>1880</v>
      </c>
      <c r="G39" s="13">
        <v>40</v>
      </c>
      <c r="H39" s="13">
        <f t="shared" si="4"/>
        <v>3760</v>
      </c>
      <c r="I39" s="13">
        <f t="shared" si="5"/>
        <v>5640</v>
      </c>
    </row>
    <row r="40" spans="1:9" s="2" customFormat="1" ht="23.25">
      <c r="A40" s="14"/>
      <c r="B40" s="16" t="s">
        <v>123</v>
      </c>
      <c r="C40" s="15">
        <v>8</v>
      </c>
      <c r="D40" s="14" t="s">
        <v>26</v>
      </c>
      <c r="E40" s="13">
        <v>220</v>
      </c>
      <c r="F40" s="13">
        <v>1760</v>
      </c>
      <c r="G40" s="13">
        <v>40</v>
      </c>
      <c r="H40" s="13">
        <v>320</v>
      </c>
      <c r="I40" s="13">
        <v>2080</v>
      </c>
    </row>
    <row r="41" spans="1:9" s="24" customFormat="1" ht="23.25">
      <c r="A41" s="54">
        <v>6</v>
      </c>
      <c r="B41" s="56" t="s">
        <v>125</v>
      </c>
      <c r="C41" s="55"/>
      <c r="D41" s="54"/>
      <c r="E41" s="13"/>
      <c r="F41" s="13"/>
      <c r="G41" s="13"/>
      <c r="H41" s="13"/>
      <c r="I41" s="13"/>
    </row>
    <row r="42" spans="1:9" s="2" customFormat="1" ht="23.25">
      <c r="A42" s="14"/>
      <c r="B42" s="16" t="s">
        <v>126</v>
      </c>
      <c r="C42" s="45">
        <v>80</v>
      </c>
      <c r="D42" s="14" t="s">
        <v>64</v>
      </c>
      <c r="E42" s="13">
        <v>110</v>
      </c>
      <c r="F42" s="13">
        <f t="shared" si="3"/>
        <v>8800</v>
      </c>
      <c r="G42" s="13">
        <v>45</v>
      </c>
      <c r="H42" s="13">
        <f t="shared" si="4"/>
        <v>3600</v>
      </c>
      <c r="I42" s="13">
        <f t="shared" si="5"/>
        <v>12400</v>
      </c>
    </row>
    <row r="43" spans="1:9" s="2" customFormat="1" ht="23.25">
      <c r="A43" s="14"/>
      <c r="B43" s="16" t="s">
        <v>127</v>
      </c>
      <c r="C43" s="45">
        <v>120</v>
      </c>
      <c r="D43" s="14" t="s">
        <v>64</v>
      </c>
      <c r="E43" s="13">
        <v>72</v>
      </c>
      <c r="F43" s="13">
        <f t="shared" si="3"/>
        <v>8640</v>
      </c>
      <c r="G43" s="13">
        <v>40</v>
      </c>
      <c r="H43" s="13">
        <f t="shared" si="4"/>
        <v>4800</v>
      </c>
      <c r="I43" s="13">
        <f t="shared" si="5"/>
        <v>13440</v>
      </c>
    </row>
    <row r="44" spans="1:9" s="24" customFormat="1" ht="23.25">
      <c r="A44" s="54">
        <v>7</v>
      </c>
      <c r="B44" s="56" t="s">
        <v>66</v>
      </c>
      <c r="C44" s="55"/>
      <c r="D44" s="54"/>
      <c r="E44" s="13"/>
      <c r="F44" s="13"/>
      <c r="G44" s="13"/>
      <c r="H44" s="13"/>
      <c r="I44" s="13"/>
    </row>
    <row r="45" spans="1:9" s="24" customFormat="1" ht="23.25">
      <c r="A45" s="54"/>
      <c r="B45" s="16" t="s">
        <v>128</v>
      </c>
      <c r="C45" s="15">
        <v>34</v>
      </c>
      <c r="D45" s="14" t="s">
        <v>26</v>
      </c>
      <c r="E45" s="13">
        <v>210</v>
      </c>
      <c r="F45" s="13">
        <v>7140</v>
      </c>
      <c r="G45" s="13">
        <v>50</v>
      </c>
      <c r="H45" s="13">
        <v>1700</v>
      </c>
      <c r="I45" s="13">
        <v>8840</v>
      </c>
    </row>
    <row r="46" spans="1:9" s="2" customFormat="1" ht="23.25">
      <c r="A46" s="14"/>
      <c r="B46" s="16" t="s">
        <v>81</v>
      </c>
      <c r="C46" s="15">
        <v>160</v>
      </c>
      <c r="D46" s="14" t="s">
        <v>64</v>
      </c>
      <c r="E46" s="13">
        <v>20</v>
      </c>
      <c r="F46" s="13">
        <f t="shared" si="3"/>
        <v>3200</v>
      </c>
      <c r="G46" s="13">
        <v>30</v>
      </c>
      <c r="H46" s="13">
        <f t="shared" si="4"/>
        <v>4800</v>
      </c>
      <c r="I46" s="13">
        <f t="shared" si="5"/>
        <v>8000</v>
      </c>
    </row>
    <row r="47" spans="1:9" s="24" customFormat="1" ht="23.25">
      <c r="A47" s="54">
        <v>8</v>
      </c>
      <c r="B47" s="56" t="s">
        <v>129</v>
      </c>
      <c r="C47" s="55"/>
      <c r="D47" s="54"/>
      <c r="E47" s="13"/>
      <c r="F47" s="13"/>
      <c r="G47" s="13"/>
      <c r="H47" s="13"/>
      <c r="I47" s="13"/>
    </row>
    <row r="48" spans="1:9" s="24" customFormat="1" ht="23.25">
      <c r="A48" s="54"/>
      <c r="B48" s="56" t="s">
        <v>130</v>
      </c>
      <c r="C48" s="15">
        <v>1</v>
      </c>
      <c r="D48" s="14" t="s">
        <v>67</v>
      </c>
      <c r="E48" s="13">
        <v>2800</v>
      </c>
      <c r="F48" s="13">
        <v>2800</v>
      </c>
      <c r="G48" s="13">
        <v>250</v>
      </c>
      <c r="H48" s="13">
        <v>250</v>
      </c>
      <c r="I48" s="13">
        <v>3050</v>
      </c>
    </row>
    <row r="49" spans="1:9" s="2" customFormat="1" ht="23.25">
      <c r="A49" s="14"/>
      <c r="B49" s="16" t="s">
        <v>82</v>
      </c>
      <c r="C49" s="15">
        <v>1</v>
      </c>
      <c r="D49" s="14" t="s">
        <v>67</v>
      </c>
      <c r="E49" s="13">
        <v>1800</v>
      </c>
      <c r="F49" s="13">
        <f t="shared" si="3"/>
        <v>1800</v>
      </c>
      <c r="G49" s="13">
        <v>200</v>
      </c>
      <c r="H49" s="13">
        <f t="shared" si="4"/>
        <v>200</v>
      </c>
      <c r="I49" s="13">
        <f t="shared" si="5"/>
        <v>2000</v>
      </c>
    </row>
    <row r="50" spans="1:9" s="2" customFormat="1" ht="23.25">
      <c r="A50" s="54">
        <v>9</v>
      </c>
      <c r="B50" s="56" t="s">
        <v>83</v>
      </c>
      <c r="C50" s="45"/>
      <c r="D50" s="14"/>
      <c r="E50" s="13"/>
      <c r="F50" s="13"/>
      <c r="G50" s="13"/>
      <c r="H50" s="13"/>
      <c r="I50" s="13"/>
    </row>
    <row r="51" spans="1:9" s="2" customFormat="1" ht="23.25">
      <c r="A51" s="14"/>
      <c r="B51" s="16" t="s">
        <v>131</v>
      </c>
      <c r="C51" s="15">
        <v>1</v>
      </c>
      <c r="D51" s="14" t="s">
        <v>70</v>
      </c>
      <c r="E51" s="13">
        <v>495</v>
      </c>
      <c r="F51" s="13">
        <f t="shared" si="3"/>
        <v>495</v>
      </c>
      <c r="G51" s="13">
        <v>0</v>
      </c>
      <c r="H51" s="13">
        <v>0</v>
      </c>
      <c r="I51" s="13">
        <f t="shared" si="5"/>
        <v>495</v>
      </c>
    </row>
    <row r="52" spans="1:9" s="2" customFormat="1" ht="23.25">
      <c r="A52" s="14"/>
      <c r="B52" s="16" t="s">
        <v>132</v>
      </c>
      <c r="C52" s="15">
        <v>2</v>
      </c>
      <c r="D52" s="14" t="s">
        <v>70</v>
      </c>
      <c r="E52" s="13">
        <v>650</v>
      </c>
      <c r="F52" s="13">
        <f t="shared" si="3"/>
        <v>1300</v>
      </c>
      <c r="G52" s="13">
        <v>0</v>
      </c>
      <c r="H52" s="13">
        <v>0</v>
      </c>
      <c r="I52" s="13">
        <f t="shared" si="5"/>
        <v>1300</v>
      </c>
    </row>
    <row r="53" spans="1:9" s="24" customFormat="1" ht="23.25">
      <c r="A53" s="54">
        <v>10</v>
      </c>
      <c r="B53" s="56" t="s">
        <v>133</v>
      </c>
      <c r="C53" s="55"/>
      <c r="D53" s="54"/>
      <c r="E53" s="53"/>
      <c r="F53" s="53"/>
      <c r="G53" s="53"/>
      <c r="H53" s="53"/>
      <c r="I53" s="53"/>
    </row>
    <row r="54" spans="1:9" s="24" customFormat="1" ht="23.25">
      <c r="A54" s="54"/>
      <c r="B54" s="16" t="s">
        <v>134</v>
      </c>
      <c r="C54" s="15">
        <v>8</v>
      </c>
      <c r="D54" s="14" t="s">
        <v>67</v>
      </c>
      <c r="E54" s="13">
        <v>100</v>
      </c>
      <c r="F54" s="13">
        <v>800</v>
      </c>
      <c r="G54" s="13">
        <v>80</v>
      </c>
      <c r="H54" s="13">
        <v>640</v>
      </c>
      <c r="I54" s="13">
        <v>1440</v>
      </c>
    </row>
    <row r="55" spans="1:9" s="24" customFormat="1" ht="23.25">
      <c r="A55" s="54"/>
      <c r="B55" s="56" t="s">
        <v>135</v>
      </c>
      <c r="C55" s="15">
        <v>6</v>
      </c>
      <c r="D55" s="14" t="s">
        <v>67</v>
      </c>
      <c r="E55" s="13">
        <v>125</v>
      </c>
      <c r="F55" s="13">
        <v>750</v>
      </c>
      <c r="G55" s="13">
        <v>80</v>
      </c>
      <c r="H55" s="13">
        <v>480</v>
      </c>
      <c r="I55" s="13">
        <v>1230</v>
      </c>
    </row>
    <row r="56" spans="1:9" s="24" customFormat="1" ht="23.25">
      <c r="A56" s="54"/>
      <c r="B56" s="16" t="s">
        <v>136</v>
      </c>
      <c r="C56" s="15">
        <v>1</v>
      </c>
      <c r="D56" s="14" t="s">
        <v>67</v>
      </c>
      <c r="E56" s="13">
        <v>2700</v>
      </c>
      <c r="F56" s="13">
        <v>2700</v>
      </c>
      <c r="G56" s="13">
        <v>300</v>
      </c>
      <c r="H56" s="13">
        <v>300</v>
      </c>
      <c r="I56" s="13">
        <v>3000</v>
      </c>
    </row>
    <row r="57" spans="1:9" s="24" customFormat="1" ht="23.25">
      <c r="A57" s="54"/>
      <c r="B57" s="16" t="s">
        <v>137</v>
      </c>
      <c r="C57" s="15">
        <v>1</v>
      </c>
      <c r="D57" s="14" t="s">
        <v>142</v>
      </c>
      <c r="E57" s="13">
        <v>1250</v>
      </c>
      <c r="F57" s="13">
        <v>1250</v>
      </c>
      <c r="G57" s="13">
        <v>0</v>
      </c>
      <c r="H57" s="13">
        <v>0</v>
      </c>
      <c r="I57" s="13">
        <v>1250</v>
      </c>
    </row>
    <row r="58" spans="1:9" s="24" customFormat="1" ht="23.25">
      <c r="A58" s="54"/>
      <c r="B58" s="16" t="s">
        <v>138</v>
      </c>
      <c r="C58" s="15">
        <v>0.5</v>
      </c>
      <c r="D58" s="14" t="s">
        <v>142</v>
      </c>
      <c r="E58" s="13">
        <v>1900</v>
      </c>
      <c r="F58" s="13">
        <v>1900</v>
      </c>
      <c r="G58" s="13">
        <v>0</v>
      </c>
      <c r="H58" s="13">
        <v>0</v>
      </c>
      <c r="I58" s="13">
        <v>1900</v>
      </c>
    </row>
    <row r="59" spans="1:9" s="24" customFormat="1" ht="23.25">
      <c r="A59" s="54"/>
      <c r="B59" s="16" t="s">
        <v>139</v>
      </c>
      <c r="C59" s="44">
        <v>1.5</v>
      </c>
      <c r="D59" s="14" t="s">
        <v>142</v>
      </c>
      <c r="E59" s="13">
        <v>3400</v>
      </c>
      <c r="F59" s="13">
        <v>5100</v>
      </c>
      <c r="G59" s="13">
        <v>0</v>
      </c>
      <c r="H59" s="13">
        <v>0</v>
      </c>
      <c r="I59" s="13">
        <v>5100</v>
      </c>
    </row>
    <row r="60" spans="1:9" s="24" customFormat="1" ht="23.25">
      <c r="A60" s="54"/>
      <c r="B60" s="16" t="s">
        <v>140</v>
      </c>
      <c r="C60" s="15">
        <v>4</v>
      </c>
      <c r="D60" s="14" t="s">
        <v>67</v>
      </c>
      <c r="E60" s="13">
        <v>180</v>
      </c>
      <c r="F60" s="13">
        <v>720</v>
      </c>
      <c r="G60" s="13">
        <v>80</v>
      </c>
      <c r="H60" s="13">
        <v>320</v>
      </c>
      <c r="I60" s="13">
        <v>1040</v>
      </c>
    </row>
    <row r="61" spans="1:9" s="24" customFormat="1" ht="23.25">
      <c r="A61" s="54"/>
      <c r="B61" s="16" t="s">
        <v>141</v>
      </c>
      <c r="C61" s="15">
        <v>11</v>
      </c>
      <c r="D61" s="14" t="s">
        <v>67</v>
      </c>
      <c r="E61" s="13">
        <v>330</v>
      </c>
      <c r="F61" s="13">
        <v>3630</v>
      </c>
      <c r="G61" s="13">
        <v>80</v>
      </c>
      <c r="H61" s="13">
        <v>880</v>
      </c>
      <c r="I61" s="13">
        <v>4510</v>
      </c>
    </row>
    <row r="62" spans="1:9" s="24" customFormat="1" ht="23.25">
      <c r="A62" s="54">
        <v>11</v>
      </c>
      <c r="B62" s="56" t="s">
        <v>84</v>
      </c>
      <c r="C62" s="15"/>
      <c r="D62" s="14"/>
      <c r="E62" s="15"/>
      <c r="F62" s="15"/>
      <c r="G62" s="15"/>
      <c r="H62" s="15"/>
      <c r="I62" s="15"/>
    </row>
    <row r="63" spans="1:9" s="2" customFormat="1" ht="23.25">
      <c r="A63" s="14"/>
      <c r="B63" s="16" t="s">
        <v>85</v>
      </c>
      <c r="C63" s="15">
        <v>2</v>
      </c>
      <c r="D63" s="14" t="s">
        <v>62</v>
      </c>
      <c r="E63" s="13">
        <v>38</v>
      </c>
      <c r="F63" s="13">
        <f>C63*E63</f>
        <v>76</v>
      </c>
      <c r="G63" s="13">
        <v>35</v>
      </c>
      <c r="H63" s="13">
        <f>C63*G63</f>
        <v>70</v>
      </c>
      <c r="I63" s="13">
        <f>F63+H63</f>
        <v>146</v>
      </c>
    </row>
    <row r="64" spans="1:9" s="2" customFormat="1" ht="23.25">
      <c r="A64" s="14"/>
      <c r="B64" s="16" t="s">
        <v>143</v>
      </c>
      <c r="C64" s="15">
        <v>20</v>
      </c>
      <c r="D64" s="14" t="s">
        <v>62</v>
      </c>
      <c r="E64" s="13">
        <v>140</v>
      </c>
      <c r="F64" s="13">
        <f>C64*E64</f>
        <v>2800</v>
      </c>
      <c r="G64" s="13">
        <v>35</v>
      </c>
      <c r="H64" s="13">
        <f>C64*G64</f>
        <v>700</v>
      </c>
      <c r="I64" s="15">
        <f>F64+H64</f>
        <v>3500</v>
      </c>
    </row>
    <row r="65" spans="1:9" s="49" customFormat="1" ht="23.25">
      <c r="A65" s="17"/>
      <c r="B65" s="16"/>
      <c r="C65" s="15"/>
      <c r="D65" s="14"/>
      <c r="E65" s="13"/>
      <c r="F65" s="13"/>
      <c r="G65" s="13"/>
      <c r="H65" s="13"/>
      <c r="I65" s="58">
        <f>SUM(I37:I64)</f>
        <v>90893</v>
      </c>
    </row>
    <row r="66" spans="1:9" s="33" customFormat="1" ht="23.25">
      <c r="A66" s="50"/>
      <c r="B66" s="66"/>
      <c r="C66" s="51"/>
      <c r="D66" s="50"/>
      <c r="E66" s="51"/>
      <c r="F66" s="51"/>
      <c r="G66" s="51"/>
      <c r="H66" s="51"/>
      <c r="I66" s="51"/>
    </row>
    <row r="67" spans="1:9" s="36" customFormat="1" ht="23.25">
      <c r="A67" s="63"/>
      <c r="B67" s="64"/>
      <c r="C67" s="65"/>
      <c r="D67" s="63"/>
      <c r="E67" s="65"/>
      <c r="F67" s="65"/>
      <c r="G67" s="65"/>
      <c r="H67" s="67" t="s">
        <v>0</v>
      </c>
      <c r="I67" s="68" t="s">
        <v>94</v>
      </c>
    </row>
    <row r="68" spans="1:9" s="33" customFormat="1" ht="23.25">
      <c r="A68" s="22" t="s">
        <v>28</v>
      </c>
      <c r="B68" s="77" t="s">
        <v>9</v>
      </c>
      <c r="C68" s="77" t="s">
        <v>10</v>
      </c>
      <c r="D68" s="77" t="s">
        <v>11</v>
      </c>
      <c r="E68" s="75" t="s">
        <v>50</v>
      </c>
      <c r="F68" s="76"/>
      <c r="G68" s="75" t="s">
        <v>12</v>
      </c>
      <c r="H68" s="76"/>
      <c r="I68" s="22" t="s">
        <v>51</v>
      </c>
    </row>
    <row r="69" spans="1:9" s="2" customFormat="1" ht="23.25">
      <c r="A69" s="41" t="s">
        <v>49</v>
      </c>
      <c r="B69" s="78"/>
      <c r="C69" s="78"/>
      <c r="D69" s="78"/>
      <c r="E69" s="8" t="s">
        <v>11</v>
      </c>
      <c r="F69" s="8" t="s">
        <v>14</v>
      </c>
      <c r="G69" s="8" t="s">
        <v>11</v>
      </c>
      <c r="H69" s="8" t="s">
        <v>14</v>
      </c>
      <c r="I69" s="41" t="s">
        <v>52</v>
      </c>
    </row>
    <row r="70" spans="1:9" s="2" customFormat="1" ht="23.25">
      <c r="A70" s="14"/>
      <c r="B70" s="16" t="s">
        <v>86</v>
      </c>
      <c r="C70" s="15">
        <v>1</v>
      </c>
      <c r="D70" s="14" t="s">
        <v>62</v>
      </c>
      <c r="E70" s="13">
        <v>500</v>
      </c>
      <c r="F70" s="13">
        <f aca="true" t="shared" si="6" ref="F70:F77">C70*E70</f>
        <v>500</v>
      </c>
      <c r="G70" s="13">
        <v>35</v>
      </c>
      <c r="H70" s="13">
        <f aca="true" t="shared" si="7" ref="H70:H77">C70*G70</f>
        <v>35</v>
      </c>
      <c r="I70" s="13">
        <f aca="true" t="shared" si="8" ref="I70:I77">F70+H70</f>
        <v>535</v>
      </c>
    </row>
    <row r="71" spans="1:9" s="2" customFormat="1" ht="23.25">
      <c r="A71" s="54">
        <v>12</v>
      </c>
      <c r="B71" s="56" t="s">
        <v>68</v>
      </c>
      <c r="C71" s="15"/>
      <c r="D71" s="14"/>
      <c r="E71" s="13"/>
      <c r="F71" s="13"/>
      <c r="G71" s="13"/>
      <c r="H71" s="13"/>
      <c r="I71" s="13"/>
    </row>
    <row r="72" spans="1:9" s="2" customFormat="1" ht="23.25">
      <c r="A72" s="14"/>
      <c r="B72" s="16" t="s">
        <v>87</v>
      </c>
      <c r="C72" s="15">
        <v>1</v>
      </c>
      <c r="D72" s="14" t="s">
        <v>67</v>
      </c>
      <c r="E72" s="13">
        <v>45</v>
      </c>
      <c r="F72" s="13">
        <f t="shared" si="6"/>
        <v>45</v>
      </c>
      <c r="G72" s="13">
        <v>20</v>
      </c>
      <c r="H72" s="13">
        <f t="shared" si="7"/>
        <v>20</v>
      </c>
      <c r="I72" s="13">
        <f t="shared" si="8"/>
        <v>65</v>
      </c>
    </row>
    <row r="73" spans="1:9" s="2" customFormat="1" ht="23.25">
      <c r="A73" s="14"/>
      <c r="B73" s="16" t="s">
        <v>88</v>
      </c>
      <c r="C73" s="15">
        <v>1</v>
      </c>
      <c r="D73" s="14" t="s">
        <v>67</v>
      </c>
      <c r="E73" s="13">
        <v>700</v>
      </c>
      <c r="F73" s="13">
        <f t="shared" si="6"/>
        <v>700</v>
      </c>
      <c r="G73" s="13">
        <v>110</v>
      </c>
      <c r="H73" s="13">
        <f t="shared" si="7"/>
        <v>110</v>
      </c>
      <c r="I73" s="13">
        <f t="shared" si="8"/>
        <v>810</v>
      </c>
    </row>
    <row r="74" spans="1:9" s="2" customFormat="1" ht="23.25">
      <c r="A74" s="14"/>
      <c r="B74" s="16" t="s">
        <v>89</v>
      </c>
      <c r="C74" s="15">
        <v>6</v>
      </c>
      <c r="D74" s="14" t="s">
        <v>62</v>
      </c>
      <c r="E74" s="13">
        <v>180</v>
      </c>
      <c r="F74" s="13">
        <f t="shared" si="6"/>
        <v>1080</v>
      </c>
      <c r="G74" s="13">
        <v>120</v>
      </c>
      <c r="H74" s="13">
        <f t="shared" si="7"/>
        <v>720</v>
      </c>
      <c r="I74" s="13">
        <f t="shared" si="8"/>
        <v>1800</v>
      </c>
    </row>
    <row r="75" spans="1:9" s="2" customFormat="1" ht="23.25">
      <c r="A75" s="14"/>
      <c r="B75" s="16" t="s">
        <v>98</v>
      </c>
      <c r="C75" s="15">
        <v>2</v>
      </c>
      <c r="D75" s="14" t="s">
        <v>99</v>
      </c>
      <c r="E75" s="13">
        <v>120</v>
      </c>
      <c r="F75" s="13">
        <f t="shared" si="6"/>
        <v>240</v>
      </c>
      <c r="G75" s="13">
        <v>50</v>
      </c>
      <c r="H75" s="13">
        <f t="shared" si="7"/>
        <v>100</v>
      </c>
      <c r="I75" s="13">
        <f t="shared" si="8"/>
        <v>340</v>
      </c>
    </row>
    <row r="76" spans="1:9" s="2" customFormat="1" ht="23.25">
      <c r="A76" s="14"/>
      <c r="B76" s="16" t="s">
        <v>90</v>
      </c>
      <c r="C76" s="15" t="s">
        <v>96</v>
      </c>
      <c r="D76" s="14" t="s">
        <v>15</v>
      </c>
      <c r="E76" s="13">
        <v>500</v>
      </c>
      <c r="F76" s="13">
        <v>500</v>
      </c>
      <c r="G76" s="13">
        <v>0</v>
      </c>
      <c r="H76" s="13">
        <v>0</v>
      </c>
      <c r="I76" s="13">
        <f t="shared" si="8"/>
        <v>500</v>
      </c>
    </row>
    <row r="77" spans="1:9" s="2" customFormat="1" ht="23.25">
      <c r="A77" s="54">
        <v>13</v>
      </c>
      <c r="B77" s="56" t="s">
        <v>91</v>
      </c>
      <c r="C77" s="15">
        <v>1</v>
      </c>
      <c r="D77" s="14" t="s">
        <v>69</v>
      </c>
      <c r="E77" s="13">
        <v>3000</v>
      </c>
      <c r="F77" s="13">
        <f t="shared" si="6"/>
        <v>3000</v>
      </c>
      <c r="G77" s="13">
        <v>0</v>
      </c>
      <c r="H77" s="13">
        <f t="shared" si="7"/>
        <v>0</v>
      </c>
      <c r="I77" s="13">
        <f t="shared" si="8"/>
        <v>3000</v>
      </c>
    </row>
    <row r="78" spans="1:9" s="2" customFormat="1" ht="23.25">
      <c r="A78" s="14"/>
      <c r="B78" s="16"/>
      <c r="C78" s="15"/>
      <c r="D78" s="14"/>
      <c r="E78" s="15"/>
      <c r="F78" s="15"/>
      <c r="G78" s="15"/>
      <c r="H78" s="15"/>
      <c r="I78" s="15">
        <f>SUM(I70:I77)</f>
        <v>7050</v>
      </c>
    </row>
    <row r="79" spans="1:9" s="61" customFormat="1" ht="23.25">
      <c r="A79" s="59"/>
      <c r="B79" s="57" t="s">
        <v>95</v>
      </c>
      <c r="C79" s="60"/>
      <c r="D79" s="59"/>
      <c r="E79" s="60"/>
      <c r="F79" s="60"/>
      <c r="G79" s="60"/>
      <c r="H79" s="60"/>
      <c r="I79" s="58">
        <f>SUM(I78+I65+I32)</f>
        <v>446618.5</v>
      </c>
    </row>
    <row r="80" spans="1:9" s="36" customFormat="1" ht="23.25">
      <c r="A80" s="63"/>
      <c r="B80" s="74"/>
      <c r="C80" s="65"/>
      <c r="D80" s="63"/>
      <c r="E80" s="65"/>
      <c r="F80" s="65"/>
      <c r="G80" s="65"/>
      <c r="H80" s="65"/>
      <c r="I80" s="65"/>
    </row>
    <row r="81" spans="1:9" s="36" customFormat="1" ht="23.25">
      <c r="A81" s="63"/>
      <c r="B81" s="74"/>
      <c r="C81" s="65"/>
      <c r="D81" s="63"/>
      <c r="E81" s="65"/>
      <c r="F81" s="65"/>
      <c r="G81" s="65"/>
      <c r="H81" s="65"/>
      <c r="I81" s="65"/>
    </row>
    <row r="82" spans="1:9" s="36" customFormat="1" ht="23.25">
      <c r="A82" s="63"/>
      <c r="B82" s="74"/>
      <c r="C82" s="65"/>
      <c r="D82" s="63"/>
      <c r="E82" s="65"/>
      <c r="F82" s="65"/>
      <c r="G82" s="65"/>
      <c r="H82" s="65"/>
      <c r="I82" s="65"/>
    </row>
    <row r="83" s="2" customFormat="1" ht="23.25"/>
    <row r="84" spans="2:9" s="2" customFormat="1" ht="23.25">
      <c r="B84" s="2" t="s">
        <v>100</v>
      </c>
      <c r="F84" s="2" t="s">
        <v>100</v>
      </c>
      <c r="I84" s="2" t="s">
        <v>101</v>
      </c>
    </row>
    <row r="85" spans="2:9" s="2" customFormat="1" ht="23.25">
      <c r="B85" s="2" t="s">
        <v>102</v>
      </c>
      <c r="F85" s="2" t="s">
        <v>103</v>
      </c>
      <c r="I85" s="70"/>
    </row>
    <row r="86" spans="2:6" s="2" customFormat="1" ht="23.25">
      <c r="B86" s="2" t="s">
        <v>104</v>
      </c>
      <c r="F86" s="2" t="s">
        <v>105</v>
      </c>
    </row>
    <row r="87" s="2" customFormat="1" ht="23.25"/>
    <row r="88" s="2" customFormat="1" ht="23.25"/>
    <row r="89" s="2" customFormat="1" ht="23.25"/>
    <row r="90" s="2" customFormat="1" ht="23.25"/>
    <row r="91" s="2" customFormat="1" ht="23.25"/>
    <row r="92" s="2" customFormat="1" ht="23.25"/>
    <row r="93" s="2" customFormat="1" ht="23.25"/>
    <row r="94" s="2" customFormat="1" ht="23.25"/>
    <row r="95" s="2" customFormat="1" ht="23.25"/>
    <row r="96" s="2" customFormat="1" ht="23.25"/>
    <row r="97" s="2" customFormat="1" ht="23.25"/>
    <row r="98" s="2" customFormat="1" ht="23.25"/>
    <row r="99" s="2" customFormat="1" ht="23.25"/>
    <row r="100" s="2" customFormat="1" ht="23.25"/>
    <row r="101" s="2" customFormat="1" ht="23.25"/>
    <row r="102" s="2" customFormat="1" ht="23.25"/>
    <row r="103" s="2" customFormat="1" ht="23.25"/>
    <row r="104" s="2" customFormat="1" ht="23.25"/>
    <row r="105" s="2" customFormat="1" ht="23.25"/>
    <row r="106" s="2" customFormat="1" ht="23.25"/>
    <row r="107" s="2" customFormat="1" ht="23.25"/>
    <row r="108" s="2" customFormat="1" ht="23.25"/>
    <row r="109" s="2" customFormat="1" ht="23.25"/>
    <row r="110" s="2" customFormat="1" ht="23.25"/>
    <row r="111" s="2" customFormat="1" ht="23.25"/>
    <row r="112" s="2" customFormat="1" ht="23.25"/>
    <row r="113" s="2" customFormat="1" ht="23.25"/>
    <row r="114" s="2" customFormat="1" ht="23.25"/>
    <row r="115" s="2" customFormat="1" ht="23.25"/>
    <row r="116" s="2" customFormat="1" ht="23.25"/>
    <row r="117" s="2" customFormat="1" ht="23.25"/>
    <row r="118" s="2" customFormat="1" ht="23.25"/>
    <row r="119" s="2" customFormat="1" ht="23.25"/>
    <row r="120" s="2" customFormat="1" ht="23.25"/>
    <row r="121" s="2" customFormat="1" ht="23.25"/>
    <row r="122" s="2" customFormat="1" ht="23.25"/>
    <row r="123" s="2" customFormat="1" ht="23.25"/>
    <row r="124" s="2" customFormat="1" ht="23.25"/>
    <row r="125" s="2" customFormat="1" ht="23.25"/>
    <row r="126" s="2" customFormat="1" ht="23.25"/>
    <row r="127" s="2" customFormat="1" ht="23.25"/>
    <row r="128" s="2" customFormat="1" ht="23.25"/>
    <row r="129" s="2" customFormat="1" ht="23.25"/>
    <row r="130" s="2" customFormat="1" ht="23.25"/>
    <row r="131" s="2" customFormat="1" ht="23.25"/>
    <row r="132" s="2" customFormat="1" ht="23.25"/>
    <row r="133" s="2" customFormat="1" ht="23.25"/>
    <row r="134" s="2" customFormat="1" ht="23.25"/>
    <row r="135" s="2" customFormat="1" ht="23.25"/>
    <row r="136" s="2" customFormat="1" ht="23.25"/>
    <row r="137" s="2" customFormat="1" ht="23.25"/>
    <row r="138" s="2" customFormat="1" ht="23.25"/>
    <row r="139" s="2" customFormat="1" ht="23.25"/>
    <row r="140" s="2" customFormat="1" ht="23.25"/>
    <row r="141" s="2" customFormat="1" ht="23.25"/>
    <row r="142" s="2" customFormat="1" ht="23.25"/>
    <row r="143" s="2" customFormat="1" ht="23.25"/>
    <row r="144" s="2" customFormat="1" ht="23.25"/>
    <row r="145" s="2" customFormat="1" ht="23.25"/>
    <row r="146" s="2" customFormat="1" ht="23.25"/>
    <row r="147" s="2" customFormat="1" ht="23.25"/>
    <row r="148" s="2" customFormat="1" ht="23.25"/>
    <row r="149" s="2" customFormat="1" ht="23.25"/>
    <row r="150" s="2" customFormat="1" ht="23.25"/>
    <row r="151" s="2" customFormat="1" ht="23.25"/>
    <row r="152" s="2" customFormat="1" ht="23.25"/>
    <row r="153" s="2" customFormat="1" ht="23.25"/>
    <row r="154" s="2" customFormat="1" ht="23.25"/>
    <row r="155" s="2" customFormat="1" ht="23.25"/>
    <row r="156" s="2" customFormat="1" ht="23.25"/>
    <row r="157" s="2" customFormat="1" ht="23.25"/>
    <row r="158" s="2" customFormat="1" ht="23.25"/>
    <row r="159" s="2" customFormat="1" ht="23.25"/>
    <row r="160" s="2" customFormat="1" ht="23.25"/>
    <row r="161" s="2" customFormat="1" ht="23.25"/>
    <row r="162" s="2" customFormat="1" ht="23.25"/>
    <row r="163" s="2" customFormat="1" ht="23.25"/>
    <row r="164" s="2" customFormat="1" ht="23.25"/>
    <row r="165" s="2" customFormat="1" ht="23.25"/>
    <row r="166" s="2" customFormat="1" ht="23.25"/>
    <row r="167" s="2" customFormat="1" ht="23.25"/>
    <row r="168" s="2" customFormat="1" ht="23.25"/>
    <row r="169" s="2" customFormat="1" ht="23.25"/>
    <row r="170" s="2" customFormat="1" ht="23.25"/>
    <row r="171" s="2" customFormat="1" ht="23.25"/>
    <row r="172" s="2" customFormat="1" ht="23.25"/>
    <row r="173" s="2" customFormat="1" ht="23.25"/>
    <row r="174" s="2" customFormat="1" ht="23.25"/>
    <row r="175" s="2" customFormat="1" ht="23.25"/>
    <row r="176" s="2" customFormat="1" ht="23.25"/>
    <row r="177" s="2" customFormat="1" ht="23.25"/>
    <row r="178" s="2" customFormat="1" ht="23.25"/>
    <row r="179" s="2" customFormat="1" ht="23.25"/>
    <row r="180" s="2" customFormat="1" ht="23.25"/>
    <row r="181" s="2" customFormat="1" ht="23.25"/>
    <row r="182" s="2" customFormat="1" ht="23.25"/>
    <row r="183" s="2" customFormat="1" ht="23.25"/>
    <row r="184" s="2" customFormat="1" ht="23.25"/>
    <row r="185" s="2" customFormat="1" ht="23.25"/>
    <row r="186" s="2" customFormat="1" ht="23.25"/>
    <row r="187" s="2" customFormat="1" ht="23.25"/>
    <row r="188" s="2" customFormat="1" ht="23.25"/>
    <row r="189" s="2" customFormat="1" ht="23.25"/>
    <row r="190" s="2" customFormat="1" ht="23.25"/>
    <row r="191" s="2" customFormat="1" ht="23.25"/>
    <row r="192" s="2" customFormat="1" ht="23.25"/>
    <row r="193" s="2" customFormat="1" ht="23.25"/>
    <row r="194" s="2" customFormat="1" ht="23.25"/>
    <row r="195" s="2" customFormat="1" ht="23.25"/>
    <row r="196" s="2" customFormat="1" ht="23.25"/>
    <row r="197" s="2" customFormat="1" ht="23.25"/>
    <row r="198" s="2" customFormat="1" ht="23.25"/>
    <row r="199" s="2" customFormat="1" ht="23.25"/>
    <row r="200" s="2" customFormat="1" ht="23.25"/>
    <row r="201" s="2" customFormat="1" ht="23.25"/>
    <row r="202" s="2" customFormat="1" ht="23.25"/>
    <row r="203" s="2" customFormat="1" ht="23.25"/>
    <row r="204" s="2" customFormat="1" ht="23.25"/>
    <row r="205" s="2" customFormat="1" ht="23.25"/>
    <row r="206" s="2" customFormat="1" ht="23.25"/>
    <row r="207" s="2" customFormat="1" ht="23.25"/>
    <row r="208" s="2" customFormat="1" ht="23.25"/>
    <row r="209" s="2" customFormat="1" ht="23.25"/>
    <row r="210" s="2" customFormat="1" ht="23.25"/>
    <row r="211" s="2" customFormat="1" ht="23.25"/>
    <row r="212" s="2" customFormat="1" ht="23.25"/>
    <row r="213" s="2" customFormat="1" ht="23.25"/>
    <row r="214" s="2" customFormat="1" ht="23.25"/>
    <row r="215" s="2" customFormat="1" ht="23.25"/>
    <row r="216" s="2" customFormat="1" ht="23.25"/>
    <row r="217" s="2" customFormat="1" ht="23.25"/>
    <row r="218" s="2" customFormat="1" ht="23.25"/>
    <row r="219" s="2" customFormat="1" ht="23.25"/>
    <row r="220" s="2" customFormat="1" ht="23.25"/>
    <row r="221" s="2" customFormat="1" ht="23.25"/>
    <row r="222" s="2" customFormat="1" ht="23.25"/>
    <row r="223" s="2" customFormat="1" ht="23.25"/>
    <row r="224" s="2" customFormat="1" ht="23.25"/>
    <row r="225" s="2" customFormat="1" ht="23.25"/>
    <row r="226" s="2" customFormat="1" ht="23.25"/>
    <row r="227" s="2" customFormat="1" ht="23.25"/>
    <row r="228" s="2" customFormat="1" ht="23.25"/>
    <row r="229" s="2" customFormat="1" ht="23.25"/>
    <row r="230" s="2" customFormat="1" ht="23.25"/>
    <row r="231" s="2" customFormat="1" ht="23.25"/>
    <row r="232" s="2" customFormat="1" ht="23.25"/>
    <row r="233" s="2" customFormat="1" ht="23.25"/>
    <row r="234" s="2" customFormat="1" ht="23.25"/>
    <row r="235" s="2" customFormat="1" ht="23.25"/>
    <row r="236" s="2" customFormat="1" ht="23.25"/>
    <row r="237" s="2" customFormat="1" ht="23.25"/>
    <row r="238" s="2" customFormat="1" ht="23.25"/>
    <row r="239" s="2" customFormat="1" ht="23.25"/>
    <row r="240" s="2" customFormat="1" ht="23.25"/>
    <row r="241" s="2" customFormat="1" ht="23.25"/>
    <row r="242" s="2" customFormat="1" ht="23.25"/>
    <row r="243" s="2" customFormat="1" ht="23.25"/>
    <row r="244" s="2" customFormat="1" ht="23.25"/>
    <row r="245" s="2" customFormat="1" ht="23.25"/>
    <row r="246" s="2" customFormat="1" ht="23.25"/>
    <row r="247" s="2" customFormat="1" ht="23.25"/>
    <row r="248" s="2" customFormat="1" ht="23.25"/>
    <row r="249" s="2" customFormat="1" ht="23.25"/>
    <row r="250" s="2" customFormat="1" ht="23.25"/>
    <row r="251" s="2" customFormat="1" ht="23.25"/>
    <row r="252" s="2" customFormat="1" ht="23.25"/>
    <row r="253" s="2" customFormat="1" ht="23.25"/>
    <row r="254" s="2" customFormat="1" ht="23.25"/>
    <row r="255" s="2" customFormat="1" ht="23.25"/>
    <row r="256" s="2" customFormat="1" ht="23.25"/>
    <row r="257" s="2" customFormat="1" ht="23.25"/>
    <row r="258" s="2" customFormat="1" ht="23.25"/>
    <row r="259" s="2" customFormat="1" ht="23.25"/>
    <row r="260" s="2" customFormat="1" ht="23.25"/>
    <row r="261" s="2" customFormat="1" ht="23.25"/>
    <row r="262" s="2" customFormat="1" ht="23.25"/>
    <row r="263" s="2" customFormat="1" ht="23.25"/>
    <row r="264" s="2" customFormat="1" ht="23.25"/>
    <row r="265" s="2" customFormat="1" ht="23.25"/>
    <row r="266" s="2" customFormat="1" ht="23.25"/>
    <row r="267" s="2" customFormat="1" ht="23.25"/>
  </sheetData>
  <mergeCells count="17">
    <mergeCell ref="G68:H68"/>
    <mergeCell ref="B68:B69"/>
    <mergeCell ref="C68:C69"/>
    <mergeCell ref="D68:D69"/>
    <mergeCell ref="E68:F68"/>
    <mergeCell ref="A2:I2"/>
    <mergeCell ref="B7:B8"/>
    <mergeCell ref="C7:C8"/>
    <mergeCell ref="D7:D8"/>
    <mergeCell ref="E7:F7"/>
    <mergeCell ref="G7:H7"/>
    <mergeCell ref="C5:E5"/>
    <mergeCell ref="G35:H35"/>
    <mergeCell ref="B35:B36"/>
    <mergeCell ref="C35:C36"/>
    <mergeCell ref="D35:D36"/>
    <mergeCell ref="E35:F35"/>
  </mergeCells>
  <printOptions verticalCentered="1"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2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8515625" style="2" customWidth="1"/>
    <col min="2" max="2" width="26.57421875" style="2" customWidth="1"/>
    <col min="3" max="3" width="14.8515625" style="2" customWidth="1"/>
    <col min="4" max="4" width="10.00390625" style="2" customWidth="1"/>
    <col min="5" max="5" width="12.421875" style="2" customWidth="1"/>
    <col min="6" max="6" width="22.7109375" style="2" customWidth="1"/>
    <col min="7" max="16384" width="9.140625" style="2" customWidth="1"/>
  </cols>
  <sheetData>
    <row r="1" ht="23.25">
      <c r="F1" s="23" t="s">
        <v>16</v>
      </c>
    </row>
    <row r="2" spans="1:6" ht="23.25">
      <c r="A2" s="85" t="s">
        <v>17</v>
      </c>
      <c r="B2" s="85"/>
      <c r="C2" s="85"/>
      <c r="D2" s="85"/>
      <c r="E2" s="85"/>
      <c r="F2" s="85"/>
    </row>
    <row r="3" spans="1:6" ht="23.25">
      <c r="A3" s="85" t="s">
        <v>18</v>
      </c>
      <c r="B3" s="85"/>
      <c r="C3" s="85"/>
      <c r="D3" s="85"/>
      <c r="E3" s="85"/>
      <c r="F3" s="85"/>
    </row>
    <row r="4" spans="1:3" ht="23.25">
      <c r="A4" s="24" t="s">
        <v>19</v>
      </c>
      <c r="C4" s="2" t="s">
        <v>48</v>
      </c>
    </row>
    <row r="5" spans="1:3" ht="23.25">
      <c r="A5" s="24" t="s">
        <v>20</v>
      </c>
      <c r="C5" s="2" t="s">
        <v>21</v>
      </c>
    </row>
    <row r="6" spans="1:4" ht="23.25">
      <c r="A6" s="24" t="s">
        <v>22</v>
      </c>
      <c r="C6" s="2" t="s">
        <v>144</v>
      </c>
      <c r="D6" s="2" t="s">
        <v>23</v>
      </c>
    </row>
    <row r="7" spans="1:6" ht="23.25">
      <c r="A7" s="24" t="s">
        <v>24</v>
      </c>
      <c r="C7" s="2" t="s">
        <v>25</v>
      </c>
      <c r="D7" s="2" t="s">
        <v>10</v>
      </c>
      <c r="E7" s="23">
        <v>3</v>
      </c>
      <c r="F7" s="2" t="s">
        <v>26</v>
      </c>
    </row>
    <row r="8" spans="1:6" ht="23.25">
      <c r="A8" s="24" t="s">
        <v>27</v>
      </c>
      <c r="C8" s="39" t="s">
        <v>111</v>
      </c>
      <c r="E8" s="24" t="s">
        <v>145</v>
      </c>
      <c r="F8" s="2" t="s">
        <v>146</v>
      </c>
    </row>
    <row r="9" spans="1:6" ht="23.25">
      <c r="A9" s="86" t="s">
        <v>28</v>
      </c>
      <c r="B9" s="86" t="s">
        <v>9</v>
      </c>
      <c r="C9" s="88" t="s">
        <v>29</v>
      </c>
      <c r="D9" s="88"/>
      <c r="E9" s="88"/>
      <c r="F9" s="86" t="s">
        <v>13</v>
      </c>
    </row>
    <row r="10" spans="1:6" ht="23.25">
      <c r="A10" s="87"/>
      <c r="B10" s="87"/>
      <c r="C10" s="25" t="s">
        <v>30</v>
      </c>
      <c r="D10" s="25" t="s">
        <v>31</v>
      </c>
      <c r="E10" s="25" t="s">
        <v>32</v>
      </c>
      <c r="F10" s="87"/>
    </row>
    <row r="11" spans="1:6" ht="23.25">
      <c r="A11" s="26">
        <v>1</v>
      </c>
      <c r="B11" s="27" t="s">
        <v>147</v>
      </c>
      <c r="C11" s="28">
        <v>446619</v>
      </c>
      <c r="D11" s="27">
        <v>1.2662</v>
      </c>
      <c r="E11" s="29">
        <f>C11*D11</f>
        <v>565508.9778</v>
      </c>
      <c r="F11" s="27" t="s">
        <v>31</v>
      </c>
    </row>
    <row r="12" spans="1:6" ht="23.25">
      <c r="A12" s="27"/>
      <c r="B12" s="27" t="s">
        <v>148</v>
      </c>
      <c r="C12" s="27"/>
      <c r="D12" s="27"/>
      <c r="E12" s="27"/>
      <c r="F12" s="20" t="s">
        <v>33</v>
      </c>
    </row>
    <row r="13" spans="1:6" ht="23.25">
      <c r="A13" s="27"/>
      <c r="B13" s="27"/>
      <c r="C13" s="27"/>
      <c r="D13" s="27"/>
      <c r="E13" s="27"/>
      <c r="F13" s="20" t="s">
        <v>34</v>
      </c>
    </row>
    <row r="14" spans="1:6" ht="23.25">
      <c r="A14" s="27"/>
      <c r="B14" s="27"/>
      <c r="C14" s="27"/>
      <c r="D14" s="27"/>
      <c r="E14" s="27"/>
      <c r="F14" s="20" t="s">
        <v>35</v>
      </c>
    </row>
    <row r="15" spans="1:6" ht="23.25">
      <c r="A15" s="30"/>
      <c r="B15" s="30"/>
      <c r="C15" s="30"/>
      <c r="D15" s="30"/>
      <c r="E15" s="30"/>
      <c r="F15" s="19" t="s">
        <v>36</v>
      </c>
    </row>
    <row r="16" spans="1:6" ht="23.25">
      <c r="A16" s="27" t="s">
        <v>37</v>
      </c>
      <c r="B16" s="27"/>
      <c r="C16" s="27"/>
      <c r="D16" s="27"/>
      <c r="E16" s="29">
        <f>E11</f>
        <v>565508.9778</v>
      </c>
      <c r="F16" s="27"/>
    </row>
    <row r="17" spans="1:6" ht="23.25">
      <c r="A17" s="30" t="s">
        <v>38</v>
      </c>
      <c r="B17" s="30"/>
      <c r="C17" s="30"/>
      <c r="D17" s="30"/>
      <c r="E17" s="31">
        <v>565500</v>
      </c>
      <c r="F17" s="30"/>
    </row>
    <row r="18" spans="1:6" ht="23.25">
      <c r="A18" s="32" t="s">
        <v>39</v>
      </c>
      <c r="B18" s="32"/>
      <c r="C18" s="82" t="str">
        <f>_xlfn.BAHTTEXT(E17)</f>
        <v>ห้าแสนหกหมื่นห้าพันห้าร้อยบาทถ้วน</v>
      </c>
      <c r="D18" s="83"/>
      <c r="E18" s="83"/>
      <c r="F18" s="84"/>
    </row>
    <row r="19" spans="1:6" ht="23.25">
      <c r="A19" s="33"/>
      <c r="B19" s="33"/>
      <c r="C19" s="34"/>
      <c r="D19" s="35"/>
      <c r="E19" s="34"/>
      <c r="F19" s="34"/>
    </row>
    <row r="20" spans="1:6" ht="21" customHeight="1">
      <c r="A20" s="36"/>
      <c r="B20" s="36"/>
      <c r="C20" s="35"/>
      <c r="D20" s="35"/>
      <c r="E20" s="35"/>
      <c r="F20" s="35"/>
    </row>
    <row r="21" spans="1:6" ht="23.25">
      <c r="A21" s="38" t="s">
        <v>40</v>
      </c>
      <c r="B21" s="38"/>
      <c r="C21" s="38"/>
      <c r="D21" s="38" t="s">
        <v>106</v>
      </c>
      <c r="E21" s="38"/>
      <c r="F21" s="38"/>
    </row>
    <row r="22" spans="1:6" ht="23.25">
      <c r="A22" s="39" t="s">
        <v>41</v>
      </c>
      <c r="B22" s="39" t="s">
        <v>107</v>
      </c>
      <c r="C22" s="39"/>
      <c r="D22" s="39"/>
      <c r="E22" s="39" t="s">
        <v>108</v>
      </c>
      <c r="F22" s="39"/>
    </row>
    <row r="23" spans="2:4" ht="23.25">
      <c r="B23" s="2" t="s">
        <v>109</v>
      </c>
      <c r="D23" s="2" t="s">
        <v>110</v>
      </c>
    </row>
    <row r="24" spans="1:6" ht="23.25">
      <c r="A24" s="40" t="s">
        <v>42</v>
      </c>
      <c r="B24" s="39"/>
      <c r="C24" s="39"/>
      <c r="D24" s="39"/>
      <c r="E24" s="39"/>
      <c r="F24" s="39"/>
    </row>
    <row r="25" spans="1:6" ht="12" customHeight="1">
      <c r="A25" s="39"/>
      <c r="B25" s="39"/>
      <c r="C25" s="39"/>
      <c r="D25" s="39"/>
      <c r="E25" s="39"/>
      <c r="F25" s="39"/>
    </row>
    <row r="26" spans="1:6" ht="23.25">
      <c r="A26" s="39" t="s">
        <v>43</v>
      </c>
      <c r="B26" s="39"/>
      <c r="C26" s="39"/>
      <c r="E26" s="38"/>
      <c r="F26" s="38"/>
    </row>
    <row r="27" spans="1:6" ht="23.25">
      <c r="A27" s="81" t="s">
        <v>44</v>
      </c>
      <c r="B27" s="81"/>
      <c r="C27" s="39"/>
      <c r="D27" s="39"/>
      <c r="E27" s="39"/>
      <c r="F27" s="39"/>
    </row>
    <row r="28" spans="1:6" ht="23.25">
      <c r="A28" s="39"/>
      <c r="B28" s="39"/>
      <c r="C28" s="39"/>
      <c r="D28" s="39"/>
      <c r="E28" s="39"/>
      <c r="F28" s="39"/>
    </row>
    <row r="29" ht="23.25">
      <c r="A29" s="24" t="s">
        <v>45</v>
      </c>
    </row>
    <row r="30" ht="11.25" customHeight="1">
      <c r="A30" s="24"/>
    </row>
    <row r="31" spans="1:6" ht="23.25">
      <c r="A31" s="2" t="s">
        <v>46</v>
      </c>
      <c r="E31" s="38"/>
      <c r="F31" s="38"/>
    </row>
    <row r="32" spans="1:6" ht="23.25">
      <c r="A32" s="39" t="s">
        <v>47</v>
      </c>
      <c r="B32" s="39"/>
      <c r="C32" s="39"/>
      <c r="D32" s="39"/>
      <c r="E32" s="39"/>
      <c r="F32" s="39"/>
    </row>
  </sheetData>
  <mergeCells count="8">
    <mergeCell ref="A27:B27"/>
    <mergeCell ref="C18:F18"/>
    <mergeCell ref="A2:F2"/>
    <mergeCell ref="A3:F3"/>
    <mergeCell ref="A9:A10"/>
    <mergeCell ref="B9:B10"/>
    <mergeCell ref="C9:E9"/>
    <mergeCell ref="F9:F10"/>
  </mergeCells>
  <printOptions/>
  <pageMargins left="0.4724409448818898" right="0.35433070866141736" top="0.98425196850393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MoZarD</cp:lastModifiedBy>
  <cp:lastPrinted>2008-08-19T14:33:27Z</cp:lastPrinted>
  <dcterms:created xsi:type="dcterms:W3CDTF">2006-09-06T03:08:47Z</dcterms:created>
  <dcterms:modified xsi:type="dcterms:W3CDTF">2008-11-25T05:44:33Z</dcterms:modified>
  <cp:category/>
  <cp:version/>
  <cp:contentType/>
  <cp:contentStatus/>
</cp:coreProperties>
</file>