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อาคาร 4" sheetId="1" r:id="rId1"/>
    <sheet name="อาคาร 5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<sst xmlns="http://schemas.openxmlformats.org/spreadsheetml/2006/main" count="188" uniqueCount="140">
  <si>
    <t xml:space="preserve">แบบ ปร. 4 </t>
  </si>
  <si>
    <t>บัญชีแสดงปริมาณงานและราคา</t>
  </si>
  <si>
    <t>ประมาณราคาค่าก่อสร้าง</t>
  </si>
  <si>
    <t>สถานที่ก่อสร้าง</t>
  </si>
  <si>
    <t>หมู่ที่</t>
  </si>
  <si>
    <t>ตำบลเขาน้อย  อำเภอสิชล  จังหวัดนครศรีธรรมราช</t>
  </si>
  <si>
    <t>หน่วยงานดำเนินการ</t>
  </si>
  <si>
    <t>ประมาณราคาโดย</t>
  </si>
  <si>
    <t>เมื่อวันที่</t>
  </si>
  <si>
    <t>รายการ</t>
  </si>
  <si>
    <t>จำนวน</t>
  </si>
  <si>
    <t>หน่วย</t>
  </si>
  <si>
    <t>ค่าแรงงาน</t>
  </si>
  <si>
    <t>หมายเหตุ</t>
  </si>
  <si>
    <t>จำนวนเงิน</t>
  </si>
  <si>
    <t>-</t>
  </si>
  <si>
    <t>แบบ ปร.5</t>
  </si>
  <si>
    <t>สรุปผลประมาณราคาก่อสร้าง</t>
  </si>
  <si>
    <t>องค์การบริหารส่วนตำบลเขาน้อย  อำเภอสิชล  จังหวัดนครศรีธรรมราช</t>
  </si>
  <si>
    <t xml:space="preserve">                       ประเภทงาน</t>
  </si>
  <si>
    <t xml:space="preserve">                       เจ้าของ</t>
  </si>
  <si>
    <t>อบต.เขาน้อย  ส่วนโยธา</t>
  </si>
  <si>
    <t xml:space="preserve">                       สถานที่ก่อสร้าง</t>
  </si>
  <si>
    <t>ต.เขาน้อย อ.สิชล จ.นครศรีธรรมราช</t>
  </si>
  <si>
    <t xml:space="preserve">                       ประมาณราคา</t>
  </si>
  <si>
    <t>ตามแบบ ปร.4</t>
  </si>
  <si>
    <t>แผ่น</t>
  </si>
  <si>
    <t xml:space="preserve">                       ประมาณราคาโดย</t>
  </si>
  <si>
    <t>ลำดับ</t>
  </si>
  <si>
    <t>จำนวนเงิน(บาท)</t>
  </si>
  <si>
    <t>รวมค่างานต้นทุน</t>
  </si>
  <si>
    <t>Factor F</t>
  </si>
  <si>
    <t>ค่าก่อสร้าง</t>
  </si>
  <si>
    <t xml:space="preserve"> -เงินล่วงหน้า ....0........%</t>
  </si>
  <si>
    <t xml:space="preserve"> -เงินประกันผลงาน</t>
  </si>
  <si>
    <t xml:space="preserve"> -รวมเป็นเงินค่าก่อสร้าง</t>
  </si>
  <si>
    <t xml:space="preserve"> -คิดเป็นเงินค่าก่อสร้าง</t>
  </si>
  <si>
    <t>(ตัวอักษร)</t>
  </si>
  <si>
    <t xml:space="preserve">    ลงชื่อ                                                ประมาณราคา</t>
  </si>
  <si>
    <t xml:space="preserve">                  (นายบัณฑิต  ทานทน)</t>
  </si>
  <si>
    <t xml:space="preserve">    เห็นชอบ</t>
  </si>
  <si>
    <t xml:space="preserve">    ลงชื่อ                                                 ปลัด อบต.  </t>
  </si>
  <si>
    <t xml:space="preserve">                 (นายสุเทพ  สมทรัพย์)</t>
  </si>
  <si>
    <t xml:space="preserve">    อนุมัติ</t>
  </si>
  <si>
    <t xml:space="preserve">    ลงชื่อ                                                นายก อบต. </t>
  </si>
  <si>
    <t>อาคาร</t>
  </si>
  <si>
    <t>ที่</t>
  </si>
  <si>
    <t>ค่าวัสดุ</t>
  </si>
  <si>
    <t>รวมค่าวัสดุ</t>
  </si>
  <si>
    <t>และแรงงาน</t>
  </si>
  <si>
    <t>งานดิน</t>
  </si>
  <si>
    <t xml:space="preserve"> - ขุดดิน  -  ถมคืน</t>
  </si>
  <si>
    <t>ลบ.ม.</t>
  </si>
  <si>
    <t>งานเหล็กเสริม</t>
  </si>
  <si>
    <t>กก.</t>
  </si>
  <si>
    <t xml:space="preserve"> - เหล็กเส้นกลมผิวเรียบ SR24  6 mm . (2.22กก./เส้น)</t>
  </si>
  <si>
    <t>อบต.เขาน้อย</t>
  </si>
  <si>
    <t>ท่อน</t>
  </si>
  <si>
    <t>ตัว</t>
  </si>
  <si>
    <t>ตรม.</t>
  </si>
  <si>
    <t>ป้าย</t>
  </si>
  <si>
    <t>งานโครงสร้าง</t>
  </si>
  <si>
    <t xml:space="preserve"> -  คอนกรีตหยาบ  1:3:5</t>
  </si>
  <si>
    <t xml:space="preserve"> -  คอนกรีตโครงสร้าง  1:2:4 </t>
  </si>
  <si>
    <t xml:space="preserve"> -  ทรายหยาบ</t>
  </si>
  <si>
    <t xml:space="preserve"> -  ไม้แบบ  ไม้ค้ำยัน</t>
  </si>
  <si>
    <t xml:space="preserve"> -   ตะปู</t>
  </si>
  <si>
    <t xml:space="preserve"> - ลวดผูกเหล็ก</t>
  </si>
  <si>
    <t>งานวัสดุมุงหลังคา</t>
  </si>
  <si>
    <t xml:space="preserve"> -  ป้ายประชาสัมพันธ์โครงการ</t>
  </si>
  <si>
    <t>แผ่นที่  2</t>
  </si>
  <si>
    <t>แผ่นที่  1</t>
  </si>
  <si>
    <t>รวมค่าวัสดุและค่าแรงงานทั้งสิ้น</t>
  </si>
  <si>
    <t>ตร.ม.</t>
  </si>
  <si>
    <t xml:space="preserve">    ลงชื่อ                                                ผู้ตรวจสอบ</t>
  </si>
  <si>
    <t>(นายบัณฑิต  ทานทน)</t>
  </si>
  <si>
    <t>ตำแหน่ง  หัวหน้าส่วนโยธา  อบต.</t>
  </si>
  <si>
    <t xml:space="preserve"> - ขอยึดกระเบื้อง</t>
  </si>
  <si>
    <t>หมู่ที่   5</t>
  </si>
  <si>
    <t>ก่อสร้างอาคารเอนกประสงค์</t>
  </si>
  <si>
    <t>บ้านเขาใหญ่</t>
  </si>
  <si>
    <t>หัก...............0................%</t>
  </si>
  <si>
    <t xml:space="preserve"> - เหล็กเส้นกลมผิวข้ออ้อย DB12 mm .(8.88กก./เส้น)</t>
  </si>
  <si>
    <t>งานโครงหลังคาไม้</t>
  </si>
  <si>
    <t xml:space="preserve"> - อะเสไม้เนื้อแข็งขนาด  2 นิ้ว  X 6 นิ้ว X 4  ม. </t>
  </si>
  <si>
    <t xml:space="preserve"> - ครอบกระเบื้องลอนคู่สีขาว</t>
  </si>
  <si>
    <t>ยอดยกไป</t>
  </si>
  <si>
    <t xml:space="preserve"> -  ค่าแรงงานโครงหลังคา</t>
  </si>
  <si>
    <t xml:space="preserve"> - กระเบื้องลอนคู่สีขาว 50 X 120 X ซม.หนา  5  มม. </t>
  </si>
  <si>
    <t>ตำแหน่ง  นายช่างโยธา  อบต.</t>
  </si>
  <si>
    <t>เส้น</t>
  </si>
  <si>
    <t xml:space="preserve"> -  แปไม้เนื้อแข็งขนาด  1.5 นิ้ว  X 3 นิ้ว X 5  ม. </t>
  </si>
  <si>
    <t xml:space="preserve">งานผนัง  </t>
  </si>
  <si>
    <t xml:space="preserve"> - งานผนังก่ออิฐบล๊อค</t>
  </si>
  <si>
    <t xml:space="preserve"> - งานฉาบปูน</t>
  </si>
  <si>
    <t>งานพื้น  -  ผิวพื้นอาคาร</t>
  </si>
  <si>
    <t>ชุด</t>
  </si>
  <si>
    <t xml:space="preserve"> - เหล็กเส้นกลมผิวข้ออ้อย SR24 9 mm.(4.99กก./เส้น)</t>
  </si>
  <si>
    <t xml:space="preserve"> -  ก๊อกน้ำ</t>
  </si>
  <si>
    <t xml:space="preserve"> -  โถส้วมชนิดนั่งสูง</t>
  </si>
  <si>
    <t xml:space="preserve"> -  อ่างน้ำหินขัด</t>
  </si>
  <si>
    <t>อัน</t>
  </si>
  <si>
    <t xml:space="preserve"> -  ถังส้วมซิเมนต์  ขนาด  ศก. 0.90 ม.</t>
  </si>
  <si>
    <t xml:space="preserve"> -  ฝาถังส้วมซิเมนต์</t>
  </si>
  <si>
    <t>ฝา</t>
  </si>
  <si>
    <t xml:space="preserve"> -  อุปกรณ์ข้อต่อ  กาว  ข้อต่อเกลียวใน  เทป</t>
  </si>
  <si>
    <t>L/S</t>
  </si>
  <si>
    <t>งานห้องน้ำ  -  ห้องส้วม</t>
  </si>
  <si>
    <t xml:space="preserve"> -  ประตูพีวีซี</t>
  </si>
  <si>
    <t xml:space="preserve"> - กระเบื้องแผ่นเรียบปิดจั่วพร้อมโครงเคร่าไม้</t>
  </si>
  <si>
    <t>งาน</t>
  </si>
  <si>
    <t xml:space="preserve">งานประตู  </t>
  </si>
  <si>
    <t xml:space="preserve"> - ประตูม้วนชนิดลอนคู่ พร้อมอุปกรณ์และติดตั้ง</t>
  </si>
  <si>
    <t xml:space="preserve">                    (นายวันรัตน์  เกลี้ยงขำ)</t>
  </si>
  <si>
    <t xml:space="preserve"> - ที่ปลูกต้นไม้</t>
  </si>
  <si>
    <t>ลงชื่อ                                                                           ผู้ประมาณราคา</t>
  </si>
  <si>
    <t>ผู้ตรวจสอบ</t>
  </si>
  <si>
    <t>ตำแหน่ง  นายช่างโยธา  อบต.เขาน้อย</t>
  </si>
  <si>
    <t>ตำแหน่ง  หัวหน้าส่วนโยธา  อบต.เขาน้อย</t>
  </si>
  <si>
    <t xml:space="preserve">ต่อเติมอาคารเอนกประสงค์บ้านเขาใหญ่  </t>
  </si>
  <si>
    <t xml:space="preserve"> -ดอกเบี้ยเงินกู้......6.....%</t>
  </si>
  <si>
    <t xml:space="preserve"> -  จันทันไม้เนื้อแข็งขนาด  2 นิ้ว  X 5 นิ้ว X 5  ม. </t>
  </si>
  <si>
    <t xml:space="preserve"> - เชิงชายไม้  ขนาด   1 X 8  นิ้ว  ยาว  5  ม.</t>
  </si>
  <si>
    <t xml:space="preserve"> - เหล็กตะแกรงสำเร็จรูปวายเมท #0.20X0.20 ม.</t>
  </si>
  <si>
    <t xml:space="preserve"> เส้นผ่าศูนย์กลาง  4  มม.</t>
  </si>
  <si>
    <t xml:space="preserve"> -  งานท่อโสโครก  พีวีซี  ขนาด  4  นิ้ว</t>
  </si>
  <si>
    <t xml:space="preserve"> -  งานท่อน้ำใช้ท่อ พีวีซี  ขนาด  1/2  นิ้ว</t>
  </si>
  <si>
    <t>(นายปรเมศว์   วิบุลศิลป์)</t>
  </si>
  <si>
    <t xml:space="preserve">                (นายปรเมศว์   วิบุลศิลป์)</t>
  </si>
  <si>
    <t>นายปรเมศว์   วิบุลศิลป์</t>
  </si>
  <si>
    <t>เมื่อวันที่  27</t>
  </si>
  <si>
    <t>เดือน....สิงหาคม....พ.ศ.2553</t>
  </si>
  <si>
    <t xml:space="preserve"> วันที่......27......เดือน....สิงหาคม......พ.ศ.2553</t>
  </si>
  <si>
    <t xml:space="preserve"> - แผ่นพื้น คสล.อัดแรงสำเร็จรูป ขนาด 0.30X5.00 ม.</t>
  </si>
  <si>
    <t xml:space="preserve"> - แผ่นพื้น คสล.อัดแรงสำเร็จรูป ขนาด 0.30X2.00 ม.</t>
  </si>
  <si>
    <t xml:space="preserve"> -  อ่างล้างหน้าชนิดเคลือบขาว  พร้อมกระจกเงา</t>
  </si>
  <si>
    <t xml:space="preserve"> - ถมดินภายในอาคาร และบริเวณรอบอาคาร</t>
  </si>
  <si>
    <t xml:space="preserve"> - งานเสาประดับบัวปูนปั้น</t>
  </si>
  <si>
    <t>เสา</t>
  </si>
  <si>
    <t xml:space="preserve">            (นายบัณฑิต  ทานทน)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</si>
</sst>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"/>
    <numFmt numFmtId="200" formatCode="#,##0.000"/>
    <numFmt numFmtId="201" formatCode="#,##0.0000"/>
    <numFmt numFmtId="202" formatCode="#,##0.00000"/>
    <numFmt numFmtId="203" formatCode="#,##0.000000"/>
    <numFmt numFmtId="204" formatCode="0.0"/>
  </numFmts>
  <fonts count="9">
    <font>
      <sz val="10"/>
      <name val="Arial"/>
      <family val="0"/>
    </font>
    <font>
      <sz val="14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sz val="14"/>
      <name val="Arial"/>
      <family val="0"/>
    </font>
    <font>
      <sz val="8"/>
      <name val="Arial"/>
      <family val="0"/>
    </font>
    <font>
      <b/>
      <sz val="16"/>
      <name val="Angsana New"/>
      <family val="1"/>
    </font>
    <font>
      <sz val="13.5"/>
      <name val="Angsana New"/>
      <family val="1"/>
    </font>
    <font>
      <sz val="14"/>
      <color indexed="8"/>
      <name val="Angsana New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15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3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0" fontId="2" fillId="0" borderId="2" xfId="0" applyFont="1" applyBorder="1" applyAlignment="1">
      <alignment/>
    </xf>
    <xf numFmtId="4" fontId="2" fillId="0" borderId="2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" fontId="1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3" fontId="3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199" fontId="1" fillId="0" borderId="4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3" fontId="1" fillId="0" borderId="4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/>
    </xf>
    <xf numFmtId="199" fontId="8" fillId="0" borderId="5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view="pageBreakPreview" zoomScaleSheetLayoutView="100" workbookViewId="0" topLeftCell="A1">
      <selection activeCell="A1" sqref="A1:I63"/>
    </sheetView>
  </sheetViews>
  <sheetFormatPr defaultColWidth="9.140625" defaultRowHeight="12.75"/>
  <cols>
    <col min="1" max="1" width="4.421875" style="0" customWidth="1"/>
    <col min="2" max="2" width="38.00390625" style="0" customWidth="1"/>
    <col min="3" max="3" width="6.28125" style="0" customWidth="1"/>
    <col min="4" max="4" width="6.00390625" style="0" customWidth="1"/>
    <col min="5" max="5" width="6.28125" style="0" customWidth="1"/>
    <col min="6" max="6" width="8.140625" style="0" customWidth="1"/>
    <col min="7" max="7" width="6.57421875" style="0" customWidth="1"/>
    <col min="8" max="8" width="8.57421875" style="0" customWidth="1"/>
    <col min="9" max="9" width="10.140625" style="0" customWidth="1"/>
  </cols>
  <sheetData>
    <row r="1" spans="1:9" s="2" customFormat="1" ht="23.25">
      <c r="A1" s="1"/>
      <c r="B1" s="1"/>
      <c r="C1" s="1"/>
      <c r="D1" s="1"/>
      <c r="E1" s="1"/>
      <c r="F1" s="1"/>
      <c r="G1" s="1"/>
      <c r="H1" s="41" t="s">
        <v>0</v>
      </c>
      <c r="I1" s="4" t="s">
        <v>71</v>
      </c>
    </row>
    <row r="2" spans="1:9" s="2" customFormat="1" ht="23.25">
      <c r="A2" s="75" t="s">
        <v>1</v>
      </c>
      <c r="B2" s="75"/>
      <c r="C2" s="75"/>
      <c r="D2" s="75"/>
      <c r="E2" s="75"/>
      <c r="F2" s="75"/>
      <c r="G2" s="75"/>
      <c r="H2" s="75"/>
      <c r="I2" s="75"/>
    </row>
    <row r="3" spans="1:9" s="2" customFormat="1" ht="23.25">
      <c r="A3" s="4" t="s">
        <v>2</v>
      </c>
      <c r="B3" s="1"/>
      <c r="C3" s="1" t="s">
        <v>119</v>
      </c>
      <c r="D3" s="1"/>
      <c r="E3" s="1"/>
      <c r="F3" s="1"/>
      <c r="G3" s="1"/>
      <c r="H3" s="1"/>
      <c r="I3" s="1"/>
    </row>
    <row r="4" spans="1:9" s="2" customFormat="1" ht="23.25">
      <c r="A4" s="4" t="s">
        <v>3</v>
      </c>
      <c r="B4" s="1"/>
      <c r="C4" s="1" t="s">
        <v>4</v>
      </c>
      <c r="D4" s="3">
        <v>5</v>
      </c>
      <c r="E4" s="1" t="s">
        <v>5</v>
      </c>
      <c r="F4" s="1"/>
      <c r="G4" s="1"/>
      <c r="H4" s="1"/>
      <c r="I4" s="1"/>
    </row>
    <row r="5" spans="1:9" s="2" customFormat="1" ht="23.25">
      <c r="A5" s="4" t="s">
        <v>6</v>
      </c>
      <c r="B5" s="1"/>
      <c r="C5" s="76" t="s">
        <v>56</v>
      </c>
      <c r="D5" s="76"/>
      <c r="E5" s="76"/>
      <c r="F5" s="42" t="s">
        <v>7</v>
      </c>
      <c r="G5" s="43"/>
      <c r="H5" s="43" t="s">
        <v>129</v>
      </c>
      <c r="I5" s="43"/>
    </row>
    <row r="6" spans="1:9" s="2" customFormat="1" ht="23.25">
      <c r="A6" s="5" t="s">
        <v>8</v>
      </c>
      <c r="B6" s="6"/>
      <c r="C6" s="7" t="s">
        <v>132</v>
      </c>
      <c r="D6" s="6"/>
      <c r="E6" s="6"/>
      <c r="F6" s="6"/>
      <c r="G6" s="6"/>
      <c r="H6" s="6"/>
      <c r="I6" s="6"/>
    </row>
    <row r="7" spans="1:9" s="2" customFormat="1" ht="23.25">
      <c r="A7" s="19" t="s">
        <v>28</v>
      </c>
      <c r="B7" s="73" t="s">
        <v>9</v>
      </c>
      <c r="C7" s="73" t="s">
        <v>10</v>
      </c>
      <c r="D7" s="73" t="s">
        <v>11</v>
      </c>
      <c r="E7" s="71" t="s">
        <v>47</v>
      </c>
      <c r="F7" s="72"/>
      <c r="G7" s="71" t="s">
        <v>12</v>
      </c>
      <c r="H7" s="72"/>
      <c r="I7" s="19" t="s">
        <v>48</v>
      </c>
    </row>
    <row r="8" spans="1:9" s="2" customFormat="1" ht="23.25">
      <c r="A8" s="37" t="s">
        <v>46</v>
      </c>
      <c r="B8" s="74"/>
      <c r="C8" s="74"/>
      <c r="D8" s="74"/>
      <c r="E8" s="8" t="s">
        <v>11</v>
      </c>
      <c r="F8" s="8" t="s">
        <v>14</v>
      </c>
      <c r="G8" s="8" t="s">
        <v>11</v>
      </c>
      <c r="H8" s="8" t="s">
        <v>14</v>
      </c>
      <c r="I8" s="37" t="s">
        <v>49</v>
      </c>
    </row>
    <row r="9" spans="1:9" s="2" customFormat="1" ht="23.25">
      <c r="A9" s="44">
        <v>1</v>
      </c>
      <c r="B9" s="39" t="s">
        <v>50</v>
      </c>
      <c r="C9" s="45"/>
      <c r="D9" s="44"/>
      <c r="E9" s="45"/>
      <c r="F9" s="45"/>
      <c r="G9" s="45"/>
      <c r="H9" s="45"/>
      <c r="I9" s="45"/>
    </row>
    <row r="10" spans="1:9" s="2" customFormat="1" ht="23.25">
      <c r="A10" s="11"/>
      <c r="B10" s="12" t="s">
        <v>51</v>
      </c>
      <c r="C10" s="60">
        <v>2.8</v>
      </c>
      <c r="D10" s="11" t="s">
        <v>52</v>
      </c>
      <c r="E10" s="13">
        <v>0</v>
      </c>
      <c r="F10" s="13">
        <f>C10*E10</f>
        <v>0</v>
      </c>
      <c r="G10" s="13">
        <v>62</v>
      </c>
      <c r="H10" s="13">
        <f>C10*G10</f>
        <v>173.6</v>
      </c>
      <c r="I10" s="13">
        <f>F10+H10</f>
        <v>173.6</v>
      </c>
    </row>
    <row r="11" spans="1:9" s="2" customFormat="1" ht="23.25">
      <c r="A11" s="11"/>
      <c r="B11" s="12" t="s">
        <v>136</v>
      </c>
      <c r="C11" s="13">
        <v>307</v>
      </c>
      <c r="D11" s="11" t="s">
        <v>52</v>
      </c>
      <c r="E11" s="13">
        <v>40</v>
      </c>
      <c r="F11" s="13">
        <f>C11*E11</f>
        <v>12280</v>
      </c>
      <c r="G11" s="13">
        <v>40</v>
      </c>
      <c r="H11" s="13">
        <f>C11*G11</f>
        <v>12280</v>
      </c>
      <c r="I11" s="13">
        <f>F11+H11</f>
        <v>24560</v>
      </c>
    </row>
    <row r="12" spans="1:9" s="2" customFormat="1" ht="23.25">
      <c r="A12" s="46">
        <v>2</v>
      </c>
      <c r="B12" s="38" t="s">
        <v>61</v>
      </c>
      <c r="C12" s="15"/>
      <c r="D12" s="14"/>
      <c r="E12" s="15"/>
      <c r="F12" s="13"/>
      <c r="G12" s="15"/>
      <c r="H12" s="15"/>
      <c r="I12" s="13"/>
    </row>
    <row r="13" spans="1:9" s="2" customFormat="1" ht="23.25">
      <c r="A13" s="44"/>
      <c r="B13" s="12" t="s">
        <v>62</v>
      </c>
      <c r="C13" s="60">
        <v>0.2</v>
      </c>
      <c r="D13" s="11" t="s">
        <v>52</v>
      </c>
      <c r="E13" s="13">
        <v>1300</v>
      </c>
      <c r="F13" s="13">
        <f>C13*E13</f>
        <v>260</v>
      </c>
      <c r="G13" s="13">
        <v>264</v>
      </c>
      <c r="H13" s="13">
        <f>C13*G13</f>
        <v>52.800000000000004</v>
      </c>
      <c r="I13" s="13">
        <f>F13+H13</f>
        <v>312.8</v>
      </c>
    </row>
    <row r="14" spans="1:9" s="2" customFormat="1" ht="23.25">
      <c r="A14" s="14"/>
      <c r="B14" s="16" t="s">
        <v>63</v>
      </c>
      <c r="C14" s="15">
        <v>27</v>
      </c>
      <c r="D14" s="14" t="s">
        <v>52</v>
      </c>
      <c r="E14" s="13">
        <v>1464</v>
      </c>
      <c r="F14" s="13">
        <f>C14*E14</f>
        <v>39528</v>
      </c>
      <c r="G14" s="13">
        <v>264</v>
      </c>
      <c r="H14" s="13">
        <f>C14*G14</f>
        <v>7128</v>
      </c>
      <c r="I14" s="13">
        <f>F14+H14</f>
        <v>46656</v>
      </c>
    </row>
    <row r="15" spans="1:9" s="2" customFormat="1" ht="23.25">
      <c r="A15" s="14"/>
      <c r="B15" s="16" t="s">
        <v>64</v>
      </c>
      <c r="C15" s="67">
        <v>8.5</v>
      </c>
      <c r="D15" s="14" t="s">
        <v>52</v>
      </c>
      <c r="E15" s="13">
        <v>350</v>
      </c>
      <c r="F15" s="13">
        <f>C15*E15</f>
        <v>2975</v>
      </c>
      <c r="G15" s="13">
        <v>0</v>
      </c>
      <c r="H15" s="13">
        <f>C15*G15</f>
        <v>0</v>
      </c>
      <c r="I15" s="13">
        <f>F15+H15</f>
        <v>2975</v>
      </c>
    </row>
    <row r="16" spans="1:9" s="2" customFormat="1" ht="23.25">
      <c r="A16" s="14"/>
      <c r="B16" s="16" t="s">
        <v>65</v>
      </c>
      <c r="C16" s="15">
        <v>30</v>
      </c>
      <c r="D16" s="14" t="s">
        <v>59</v>
      </c>
      <c r="E16" s="13">
        <v>250</v>
      </c>
      <c r="F16" s="13">
        <f>C16*E16</f>
        <v>7500</v>
      </c>
      <c r="G16" s="13">
        <v>105</v>
      </c>
      <c r="H16" s="13">
        <f>C16*G16</f>
        <v>3150</v>
      </c>
      <c r="I16" s="13">
        <f>F16+H16</f>
        <v>10650</v>
      </c>
    </row>
    <row r="17" spans="1:9" s="2" customFormat="1" ht="23.25">
      <c r="A17" s="14"/>
      <c r="B17" s="16" t="s">
        <v>66</v>
      </c>
      <c r="C17" s="15">
        <v>15</v>
      </c>
      <c r="D17" s="14" t="s">
        <v>54</v>
      </c>
      <c r="E17" s="13">
        <v>30</v>
      </c>
      <c r="F17" s="13">
        <f>C17*E17</f>
        <v>450</v>
      </c>
      <c r="G17" s="13">
        <v>0</v>
      </c>
      <c r="H17" s="13">
        <f>C17*G17</f>
        <v>0</v>
      </c>
      <c r="I17" s="13">
        <f>F17+H17</f>
        <v>450</v>
      </c>
    </row>
    <row r="18" spans="1:9" s="2" customFormat="1" ht="23.25">
      <c r="A18" s="46">
        <v>3</v>
      </c>
      <c r="B18" s="48" t="s">
        <v>53</v>
      </c>
      <c r="C18" s="47"/>
      <c r="D18" s="46"/>
      <c r="E18" s="13"/>
      <c r="F18" s="13"/>
      <c r="G18" s="13"/>
      <c r="H18" s="13"/>
      <c r="I18" s="13"/>
    </row>
    <row r="19" spans="1:9" s="2" customFormat="1" ht="23.25">
      <c r="A19" s="14"/>
      <c r="B19" s="16" t="s">
        <v>55</v>
      </c>
      <c r="C19" s="15">
        <v>55</v>
      </c>
      <c r="D19" s="14" t="s">
        <v>90</v>
      </c>
      <c r="E19" s="58">
        <v>52</v>
      </c>
      <c r="F19" s="13">
        <f>C19*E19</f>
        <v>2860</v>
      </c>
      <c r="G19" s="13">
        <v>5</v>
      </c>
      <c r="H19" s="13">
        <f>C19*G19</f>
        <v>275</v>
      </c>
      <c r="I19" s="13">
        <f>F19+H19</f>
        <v>3135</v>
      </c>
    </row>
    <row r="20" spans="1:9" s="2" customFormat="1" ht="23.25">
      <c r="A20" s="14"/>
      <c r="B20" s="59" t="s">
        <v>97</v>
      </c>
      <c r="C20" s="68">
        <v>27</v>
      </c>
      <c r="D20" s="14" t="s">
        <v>90</v>
      </c>
      <c r="E20" s="58">
        <v>99</v>
      </c>
      <c r="F20" s="13">
        <f>C20*E20</f>
        <v>2673</v>
      </c>
      <c r="G20" s="13">
        <v>13</v>
      </c>
      <c r="H20" s="13">
        <f>C20*G20</f>
        <v>351</v>
      </c>
      <c r="I20" s="13">
        <f>F20+H20</f>
        <v>3024</v>
      </c>
    </row>
    <row r="21" spans="1:9" s="2" customFormat="1" ht="23.25">
      <c r="A21" s="14"/>
      <c r="B21" s="59" t="s">
        <v>82</v>
      </c>
      <c r="C21" s="15">
        <v>45</v>
      </c>
      <c r="D21" s="14" t="s">
        <v>90</v>
      </c>
      <c r="E21" s="58">
        <v>191</v>
      </c>
      <c r="F21" s="13">
        <f>C21*E21</f>
        <v>8595</v>
      </c>
      <c r="G21" s="13">
        <v>8.88</v>
      </c>
      <c r="H21" s="13">
        <f>C21*G21</f>
        <v>399.6</v>
      </c>
      <c r="I21" s="13">
        <f>F21+H21</f>
        <v>8994.6</v>
      </c>
    </row>
    <row r="22" spans="1:9" s="2" customFormat="1" ht="23.25">
      <c r="A22" s="14"/>
      <c r="B22" s="16" t="s">
        <v>67</v>
      </c>
      <c r="C22" s="15">
        <v>80</v>
      </c>
      <c r="D22" s="14" t="s">
        <v>54</v>
      </c>
      <c r="E22" s="58">
        <v>40</v>
      </c>
      <c r="F22" s="13">
        <f>C22*E22</f>
        <v>3200</v>
      </c>
      <c r="G22" s="13">
        <v>0</v>
      </c>
      <c r="H22" s="13">
        <f>C22*G22</f>
        <v>0</v>
      </c>
      <c r="I22" s="13">
        <f>F22+H22</f>
        <v>3200</v>
      </c>
    </row>
    <row r="23" spans="1:9" s="2" customFormat="1" ht="23.25">
      <c r="A23" s="46">
        <v>4</v>
      </c>
      <c r="B23" s="48" t="s">
        <v>83</v>
      </c>
      <c r="C23" s="47"/>
      <c r="D23" s="46"/>
      <c r="E23" s="13"/>
      <c r="F23" s="13"/>
      <c r="G23" s="13"/>
      <c r="H23" s="13"/>
      <c r="I23" s="13"/>
    </row>
    <row r="24" spans="1:9" s="2" customFormat="1" ht="23.25">
      <c r="A24" s="46"/>
      <c r="B24" s="16" t="s">
        <v>84</v>
      </c>
      <c r="C24" s="15">
        <v>4</v>
      </c>
      <c r="D24" s="14" t="s">
        <v>57</v>
      </c>
      <c r="E24" s="13">
        <v>600</v>
      </c>
      <c r="F24" s="13">
        <f>C24*E24</f>
        <v>2400</v>
      </c>
      <c r="G24" s="13">
        <v>0</v>
      </c>
      <c r="H24" s="13">
        <f>C24*G24</f>
        <v>0</v>
      </c>
      <c r="I24" s="13">
        <f>F24+H24</f>
        <v>2400</v>
      </c>
    </row>
    <row r="25" spans="1:9" s="2" customFormat="1" ht="23.25">
      <c r="A25" s="14"/>
      <c r="B25" s="16" t="s">
        <v>121</v>
      </c>
      <c r="C25" s="15">
        <v>20</v>
      </c>
      <c r="D25" s="14" t="s">
        <v>57</v>
      </c>
      <c r="E25" s="13">
        <v>525</v>
      </c>
      <c r="F25" s="13">
        <f>C25*E25</f>
        <v>10500</v>
      </c>
      <c r="G25" s="13">
        <v>0</v>
      </c>
      <c r="H25" s="13">
        <f>C25*G25</f>
        <v>0</v>
      </c>
      <c r="I25" s="13">
        <f>F25+H25</f>
        <v>10500</v>
      </c>
    </row>
    <row r="26" spans="1:9" s="2" customFormat="1" ht="23.25">
      <c r="A26" s="14"/>
      <c r="B26" s="16" t="s">
        <v>91</v>
      </c>
      <c r="C26" s="15">
        <v>22</v>
      </c>
      <c r="D26" s="14" t="s">
        <v>57</v>
      </c>
      <c r="E26" s="13">
        <v>192</v>
      </c>
      <c r="F26" s="13">
        <f>C26*E26</f>
        <v>4224</v>
      </c>
      <c r="G26" s="13">
        <v>0</v>
      </c>
      <c r="H26" s="13">
        <f>C26*G26</f>
        <v>0</v>
      </c>
      <c r="I26" s="13">
        <f>F26+H26</f>
        <v>4224</v>
      </c>
    </row>
    <row r="27" spans="1:9" s="2" customFormat="1" ht="23.25">
      <c r="A27" s="14"/>
      <c r="B27" s="16" t="s">
        <v>87</v>
      </c>
      <c r="C27" s="15">
        <v>40</v>
      </c>
      <c r="D27" s="14" t="s">
        <v>73</v>
      </c>
      <c r="E27" s="13">
        <v>0</v>
      </c>
      <c r="F27" s="13">
        <f>C27*E27</f>
        <v>0</v>
      </c>
      <c r="G27" s="13">
        <v>76</v>
      </c>
      <c r="H27" s="13">
        <f>C27*G27</f>
        <v>3040</v>
      </c>
      <c r="I27" s="13">
        <f>F27+H27</f>
        <v>3040</v>
      </c>
    </row>
    <row r="28" spans="1:9" s="2" customFormat="1" ht="23.25">
      <c r="A28" s="46">
        <v>5</v>
      </c>
      <c r="B28" s="48" t="s">
        <v>68</v>
      </c>
      <c r="C28" s="47"/>
      <c r="D28" s="46"/>
      <c r="E28" s="47"/>
      <c r="F28" s="47"/>
      <c r="G28" s="47"/>
      <c r="H28" s="47"/>
      <c r="I28" s="47"/>
    </row>
    <row r="29" spans="1:9" s="2" customFormat="1" ht="23.25">
      <c r="A29" s="14"/>
      <c r="B29" s="16" t="s">
        <v>88</v>
      </c>
      <c r="C29" s="15">
        <v>168</v>
      </c>
      <c r="D29" s="14" t="s">
        <v>26</v>
      </c>
      <c r="E29" s="58">
        <v>46.5</v>
      </c>
      <c r="F29" s="13">
        <f>C29*E29</f>
        <v>7812</v>
      </c>
      <c r="G29" s="13">
        <v>20</v>
      </c>
      <c r="H29" s="13">
        <f>C29*G29</f>
        <v>3360</v>
      </c>
      <c r="I29" s="13">
        <f>F29+H29</f>
        <v>11172</v>
      </c>
    </row>
    <row r="30" spans="1:9" s="2" customFormat="1" ht="23.25">
      <c r="A30" s="46"/>
      <c r="B30" s="16" t="s">
        <v>85</v>
      </c>
      <c r="C30" s="15">
        <v>12</v>
      </c>
      <c r="D30" s="14" t="s">
        <v>26</v>
      </c>
      <c r="E30" s="40">
        <v>39.5</v>
      </c>
      <c r="F30" s="40">
        <f>C30*E30</f>
        <v>474</v>
      </c>
      <c r="G30" s="15">
        <v>19</v>
      </c>
      <c r="H30" s="40">
        <f>C30*G30</f>
        <v>228</v>
      </c>
      <c r="I30" s="40">
        <f>F30+H30</f>
        <v>702</v>
      </c>
    </row>
    <row r="31" spans="1:9" s="2" customFormat="1" ht="23.25">
      <c r="A31" s="63"/>
      <c r="B31" s="64" t="s">
        <v>77</v>
      </c>
      <c r="C31" s="65">
        <v>336</v>
      </c>
      <c r="D31" s="63" t="s">
        <v>58</v>
      </c>
      <c r="E31" s="66">
        <v>3</v>
      </c>
      <c r="F31" s="13">
        <f>C31*E31</f>
        <v>1008</v>
      </c>
      <c r="G31" s="13">
        <v>0</v>
      </c>
      <c r="H31" s="13">
        <f>C31*G31</f>
        <v>0</v>
      </c>
      <c r="I31" s="13">
        <f>F31+H31</f>
        <v>1008</v>
      </c>
    </row>
    <row r="32" spans="1:9" s="2" customFormat="1" ht="23.25">
      <c r="A32" s="14"/>
      <c r="B32" s="16" t="s">
        <v>122</v>
      </c>
      <c r="C32" s="15">
        <v>5</v>
      </c>
      <c r="D32" s="14" t="s">
        <v>57</v>
      </c>
      <c r="E32" s="13">
        <v>500</v>
      </c>
      <c r="F32" s="13">
        <f>C32*E32</f>
        <v>2500</v>
      </c>
      <c r="G32" s="13">
        <v>40</v>
      </c>
      <c r="H32" s="13">
        <f>C32*G32</f>
        <v>200</v>
      </c>
      <c r="I32" s="13">
        <f>F32+H32</f>
        <v>2700</v>
      </c>
    </row>
    <row r="33" spans="1:9" s="2" customFormat="1" ht="23.25">
      <c r="A33" s="52"/>
      <c r="B33" s="50" t="s">
        <v>86</v>
      </c>
      <c r="C33" s="53"/>
      <c r="D33" s="52"/>
      <c r="E33" s="53"/>
      <c r="F33" s="53"/>
      <c r="G33" s="53"/>
      <c r="H33" s="53"/>
      <c r="I33" s="51">
        <f>SUM(I10:I32)</f>
        <v>139877</v>
      </c>
    </row>
    <row r="34" spans="1:9" s="2" customFormat="1" ht="23.25">
      <c r="A34" s="55"/>
      <c r="B34" s="56"/>
      <c r="C34" s="57"/>
      <c r="D34" s="55"/>
      <c r="E34" s="57"/>
      <c r="F34" s="57"/>
      <c r="G34" s="57"/>
      <c r="H34" s="41" t="s">
        <v>0</v>
      </c>
      <c r="I34" s="4" t="s">
        <v>70</v>
      </c>
    </row>
    <row r="35" spans="1:9" s="2" customFormat="1" ht="23.25">
      <c r="A35" s="19" t="s">
        <v>28</v>
      </c>
      <c r="B35" s="73" t="s">
        <v>9</v>
      </c>
      <c r="C35" s="73" t="s">
        <v>10</v>
      </c>
      <c r="D35" s="73" t="s">
        <v>11</v>
      </c>
      <c r="E35" s="71" t="s">
        <v>47</v>
      </c>
      <c r="F35" s="72"/>
      <c r="G35" s="71" t="s">
        <v>12</v>
      </c>
      <c r="H35" s="72"/>
      <c r="I35" s="19" t="s">
        <v>48</v>
      </c>
    </row>
    <row r="36" spans="1:9" s="2" customFormat="1" ht="23.25">
      <c r="A36" s="37" t="s">
        <v>46</v>
      </c>
      <c r="B36" s="74"/>
      <c r="C36" s="74"/>
      <c r="D36" s="74"/>
      <c r="E36" s="8" t="s">
        <v>11</v>
      </c>
      <c r="F36" s="8" t="s">
        <v>14</v>
      </c>
      <c r="G36" s="8" t="s">
        <v>11</v>
      </c>
      <c r="H36" s="8" t="s">
        <v>14</v>
      </c>
      <c r="I36" s="37" t="s">
        <v>49</v>
      </c>
    </row>
    <row r="37" spans="1:9" s="2" customFormat="1" ht="23.25">
      <c r="A37" s="14"/>
      <c r="B37" s="16" t="s">
        <v>109</v>
      </c>
      <c r="C37" s="15">
        <v>18</v>
      </c>
      <c r="D37" s="14" t="s">
        <v>59</v>
      </c>
      <c r="E37" s="13">
        <v>320</v>
      </c>
      <c r="F37" s="13">
        <f>C37*E37</f>
        <v>5760</v>
      </c>
      <c r="G37" s="13">
        <v>81</v>
      </c>
      <c r="H37" s="13">
        <f>C37*G37</f>
        <v>1458</v>
      </c>
      <c r="I37" s="13">
        <f>F37+H37</f>
        <v>7218</v>
      </c>
    </row>
    <row r="38" spans="1:9" s="21" customFormat="1" ht="23.25">
      <c r="A38" s="46">
        <v>6</v>
      </c>
      <c r="B38" s="48" t="s">
        <v>111</v>
      </c>
      <c r="C38" s="47"/>
      <c r="D38" s="46"/>
      <c r="E38" s="13"/>
      <c r="F38" s="13"/>
      <c r="G38" s="13"/>
      <c r="H38" s="13"/>
      <c r="I38" s="13"/>
    </row>
    <row r="39" spans="1:9" s="2" customFormat="1" ht="23.25">
      <c r="A39" s="14"/>
      <c r="B39" s="16" t="s">
        <v>112</v>
      </c>
      <c r="C39" s="15">
        <v>14</v>
      </c>
      <c r="D39" s="14" t="s">
        <v>59</v>
      </c>
      <c r="E39" s="13">
        <v>900</v>
      </c>
      <c r="F39" s="13">
        <f>C39*E39</f>
        <v>12600</v>
      </c>
      <c r="G39" s="13">
        <v>0</v>
      </c>
      <c r="H39" s="13">
        <f>C39*G39</f>
        <v>0</v>
      </c>
      <c r="I39" s="13">
        <f>F39+H39</f>
        <v>12600</v>
      </c>
    </row>
    <row r="40" spans="1:9" s="21" customFormat="1" ht="23.25">
      <c r="A40" s="46">
        <v>7</v>
      </c>
      <c r="B40" s="48" t="s">
        <v>92</v>
      </c>
      <c r="C40" s="47"/>
      <c r="D40" s="46"/>
      <c r="E40" s="13"/>
      <c r="F40" s="13"/>
      <c r="G40" s="13"/>
      <c r="H40" s="13"/>
      <c r="I40" s="13"/>
    </row>
    <row r="41" spans="1:9" s="2" customFormat="1" ht="23.25">
      <c r="A41" s="14"/>
      <c r="B41" s="16" t="s">
        <v>93</v>
      </c>
      <c r="C41" s="15">
        <v>150</v>
      </c>
      <c r="D41" s="14" t="s">
        <v>59</v>
      </c>
      <c r="E41" s="13">
        <v>110</v>
      </c>
      <c r="F41" s="13">
        <f>C41*E41</f>
        <v>16500</v>
      </c>
      <c r="G41" s="13">
        <v>45</v>
      </c>
      <c r="H41" s="13">
        <f>C41*G41</f>
        <v>6750</v>
      </c>
      <c r="I41" s="13">
        <f>F41+H41</f>
        <v>23250</v>
      </c>
    </row>
    <row r="42" spans="1:9" s="2" customFormat="1" ht="23.25">
      <c r="A42" s="14"/>
      <c r="B42" s="16" t="s">
        <v>94</v>
      </c>
      <c r="C42" s="15">
        <v>270</v>
      </c>
      <c r="D42" s="14" t="s">
        <v>59</v>
      </c>
      <c r="E42" s="13">
        <v>47</v>
      </c>
      <c r="F42" s="13">
        <f>C42*E42</f>
        <v>12690</v>
      </c>
      <c r="G42" s="13">
        <v>40</v>
      </c>
      <c r="H42" s="13">
        <f>C42*G42</f>
        <v>10800</v>
      </c>
      <c r="I42" s="13">
        <f>F42+H42</f>
        <v>23490</v>
      </c>
    </row>
    <row r="43" spans="1:9" s="2" customFormat="1" ht="23.25">
      <c r="A43" s="14"/>
      <c r="B43" s="16" t="s">
        <v>137</v>
      </c>
      <c r="C43" s="15">
        <v>2</v>
      </c>
      <c r="D43" s="14" t="s">
        <v>138</v>
      </c>
      <c r="E43" s="13">
        <v>1500</v>
      </c>
      <c r="F43" s="13">
        <f>C43*E43</f>
        <v>3000</v>
      </c>
      <c r="G43" s="13">
        <v>500</v>
      </c>
      <c r="H43" s="13">
        <f>C43*G43</f>
        <v>1000</v>
      </c>
      <c r="I43" s="13">
        <f>F43+H43</f>
        <v>4000</v>
      </c>
    </row>
    <row r="44" spans="1:9" s="21" customFormat="1" ht="23.25">
      <c r="A44" s="46">
        <v>8</v>
      </c>
      <c r="B44" s="48" t="s">
        <v>95</v>
      </c>
      <c r="C44" s="47"/>
      <c r="D44" s="46"/>
      <c r="E44" s="13"/>
      <c r="F44" s="13"/>
      <c r="G44" s="13"/>
      <c r="H44" s="13"/>
      <c r="I44" s="13"/>
    </row>
    <row r="45" spans="1:9" s="21" customFormat="1" ht="23.25">
      <c r="A45" s="46"/>
      <c r="B45" s="16" t="s">
        <v>133</v>
      </c>
      <c r="C45" s="15">
        <v>20</v>
      </c>
      <c r="D45" s="14" t="s">
        <v>26</v>
      </c>
      <c r="E45" s="13">
        <v>265</v>
      </c>
      <c r="F45" s="13">
        <f>C45*E45</f>
        <v>5300</v>
      </c>
      <c r="G45" s="13">
        <v>50</v>
      </c>
      <c r="H45" s="13">
        <f>C45*G45</f>
        <v>1000</v>
      </c>
      <c r="I45" s="13">
        <f>F45+H45</f>
        <v>6300</v>
      </c>
    </row>
    <row r="46" spans="1:9" s="21" customFormat="1" ht="23.25">
      <c r="A46" s="46"/>
      <c r="B46" s="16" t="s">
        <v>134</v>
      </c>
      <c r="C46" s="15">
        <v>14</v>
      </c>
      <c r="D46" s="14" t="s">
        <v>26</v>
      </c>
      <c r="E46" s="13">
        <v>105</v>
      </c>
      <c r="F46" s="13">
        <f>C46*E46</f>
        <v>1470</v>
      </c>
      <c r="G46" s="13">
        <v>50</v>
      </c>
      <c r="H46" s="13">
        <f>C46*G46</f>
        <v>700</v>
      </c>
      <c r="I46" s="13">
        <f>F46+H46</f>
        <v>2170</v>
      </c>
    </row>
    <row r="47" spans="1:9" s="21" customFormat="1" ht="23.25">
      <c r="A47" s="44"/>
      <c r="B47" s="12" t="s">
        <v>123</v>
      </c>
      <c r="C47" s="13">
        <v>243</v>
      </c>
      <c r="D47" s="11" t="s">
        <v>59</v>
      </c>
      <c r="E47" s="13">
        <v>32</v>
      </c>
      <c r="F47" s="13">
        <f>C47*E47</f>
        <v>7776</v>
      </c>
      <c r="G47" s="13">
        <v>2</v>
      </c>
      <c r="H47" s="13">
        <f>C47*G47</f>
        <v>486</v>
      </c>
      <c r="I47" s="13">
        <f>F47+H47</f>
        <v>8262</v>
      </c>
    </row>
    <row r="48" spans="1:9" s="21" customFormat="1" ht="23.25">
      <c r="A48" s="44"/>
      <c r="B48" s="12" t="s">
        <v>124</v>
      </c>
      <c r="C48" s="13"/>
      <c r="D48" s="11"/>
      <c r="E48" s="13"/>
      <c r="F48" s="13"/>
      <c r="G48" s="13"/>
      <c r="H48" s="13"/>
      <c r="I48" s="13"/>
    </row>
    <row r="49" spans="1:9" s="21" customFormat="1" ht="23.25">
      <c r="A49" s="44">
        <v>9</v>
      </c>
      <c r="B49" s="39" t="s">
        <v>107</v>
      </c>
      <c r="C49" s="13"/>
      <c r="D49" s="11"/>
      <c r="E49" s="13"/>
      <c r="F49" s="13"/>
      <c r="G49" s="13"/>
      <c r="H49" s="13"/>
      <c r="I49" s="13"/>
    </row>
    <row r="50" spans="1:9" s="21" customFormat="1" ht="23.25">
      <c r="A50" s="14"/>
      <c r="B50" s="16" t="s">
        <v>126</v>
      </c>
      <c r="C50" s="15">
        <v>5</v>
      </c>
      <c r="D50" s="14" t="s">
        <v>57</v>
      </c>
      <c r="E50" s="13">
        <v>34</v>
      </c>
      <c r="F50" s="13">
        <f aca="true" t="shared" si="0" ref="F50:F57">C50*E50</f>
        <v>170</v>
      </c>
      <c r="G50" s="13">
        <v>35</v>
      </c>
      <c r="H50" s="13">
        <f aca="true" t="shared" si="1" ref="H50:H57">C50*G50</f>
        <v>175</v>
      </c>
      <c r="I50" s="13">
        <f aca="true" t="shared" si="2" ref="I50:I61">F50+H50</f>
        <v>345</v>
      </c>
    </row>
    <row r="51" spans="1:9" s="2" customFormat="1" ht="23.25">
      <c r="A51" s="14"/>
      <c r="B51" s="16" t="s">
        <v>125</v>
      </c>
      <c r="C51" s="15">
        <v>2</v>
      </c>
      <c r="D51" s="14" t="s">
        <v>57</v>
      </c>
      <c r="E51" s="13">
        <v>526</v>
      </c>
      <c r="F51" s="13">
        <f t="shared" si="0"/>
        <v>1052</v>
      </c>
      <c r="G51" s="13">
        <v>50</v>
      </c>
      <c r="H51" s="13">
        <f t="shared" si="1"/>
        <v>100</v>
      </c>
      <c r="I51" s="13">
        <f t="shared" si="2"/>
        <v>1152</v>
      </c>
    </row>
    <row r="52" spans="1:9" s="2" customFormat="1" ht="23.25">
      <c r="A52" s="14"/>
      <c r="B52" s="16" t="s">
        <v>98</v>
      </c>
      <c r="C52" s="15">
        <v>2</v>
      </c>
      <c r="D52" s="14" t="s">
        <v>96</v>
      </c>
      <c r="E52" s="13">
        <v>65</v>
      </c>
      <c r="F52" s="13">
        <f t="shared" si="0"/>
        <v>130</v>
      </c>
      <c r="G52" s="13">
        <v>20</v>
      </c>
      <c r="H52" s="13">
        <f t="shared" si="1"/>
        <v>40</v>
      </c>
      <c r="I52" s="13">
        <f t="shared" si="2"/>
        <v>170</v>
      </c>
    </row>
    <row r="53" spans="1:9" s="2" customFormat="1" ht="23.25">
      <c r="A53" s="14"/>
      <c r="B53" s="16" t="s">
        <v>135</v>
      </c>
      <c r="C53" s="15">
        <v>2</v>
      </c>
      <c r="D53" s="14" t="s">
        <v>96</v>
      </c>
      <c r="E53" s="13">
        <v>1500</v>
      </c>
      <c r="F53" s="13">
        <f>C53*E53</f>
        <v>3000</v>
      </c>
      <c r="G53" s="13">
        <v>167</v>
      </c>
      <c r="H53" s="13">
        <f>C53*G53</f>
        <v>334</v>
      </c>
      <c r="I53" s="13">
        <f>F53+H53</f>
        <v>3334</v>
      </c>
    </row>
    <row r="54" spans="1:9" s="2" customFormat="1" ht="23.25">
      <c r="A54" s="14"/>
      <c r="B54" s="16" t="s">
        <v>99</v>
      </c>
      <c r="C54" s="15">
        <v>2</v>
      </c>
      <c r="D54" s="14" t="s">
        <v>96</v>
      </c>
      <c r="E54" s="13">
        <v>500</v>
      </c>
      <c r="F54" s="13">
        <f t="shared" si="0"/>
        <v>1000</v>
      </c>
      <c r="G54" s="13">
        <v>200</v>
      </c>
      <c r="H54" s="13">
        <f t="shared" si="1"/>
        <v>400</v>
      </c>
      <c r="I54" s="13">
        <f t="shared" si="2"/>
        <v>1400</v>
      </c>
    </row>
    <row r="55" spans="1:9" s="21" customFormat="1" ht="23.25">
      <c r="A55" s="11"/>
      <c r="B55" s="12" t="s">
        <v>100</v>
      </c>
      <c r="C55" s="13">
        <v>2</v>
      </c>
      <c r="D55" s="11" t="s">
        <v>101</v>
      </c>
      <c r="E55" s="13">
        <v>250</v>
      </c>
      <c r="F55" s="13">
        <f t="shared" si="0"/>
        <v>500</v>
      </c>
      <c r="G55" s="13">
        <v>0</v>
      </c>
      <c r="H55" s="13">
        <f t="shared" si="1"/>
        <v>0</v>
      </c>
      <c r="I55" s="13">
        <f t="shared" si="2"/>
        <v>500</v>
      </c>
    </row>
    <row r="56" spans="1:9" s="2" customFormat="1" ht="23.25">
      <c r="A56" s="9"/>
      <c r="B56" s="54" t="s">
        <v>102</v>
      </c>
      <c r="C56" s="10">
        <v>9</v>
      </c>
      <c r="D56" s="9" t="s">
        <v>57</v>
      </c>
      <c r="E56" s="61">
        <v>180</v>
      </c>
      <c r="F56" s="61">
        <f t="shared" si="0"/>
        <v>1620</v>
      </c>
      <c r="G56" s="61">
        <v>120</v>
      </c>
      <c r="H56" s="61">
        <f t="shared" si="1"/>
        <v>1080</v>
      </c>
      <c r="I56" s="61">
        <f t="shared" si="2"/>
        <v>2700</v>
      </c>
    </row>
    <row r="57" spans="1:9" s="2" customFormat="1" ht="23.25">
      <c r="A57" s="11"/>
      <c r="B57" s="12" t="s">
        <v>103</v>
      </c>
      <c r="C57" s="13">
        <v>3</v>
      </c>
      <c r="D57" s="11" t="s">
        <v>104</v>
      </c>
      <c r="E57" s="13">
        <v>120</v>
      </c>
      <c r="F57" s="13">
        <f t="shared" si="0"/>
        <v>360</v>
      </c>
      <c r="G57" s="13">
        <v>50</v>
      </c>
      <c r="H57" s="13">
        <f t="shared" si="1"/>
        <v>150</v>
      </c>
      <c r="I57" s="13">
        <f t="shared" si="2"/>
        <v>510</v>
      </c>
    </row>
    <row r="58" spans="1:9" s="2" customFormat="1" ht="23.25">
      <c r="A58" s="11"/>
      <c r="B58" s="12" t="s">
        <v>105</v>
      </c>
      <c r="C58" s="13" t="s">
        <v>106</v>
      </c>
      <c r="D58" s="11" t="s">
        <v>15</v>
      </c>
      <c r="E58" s="13">
        <v>800</v>
      </c>
      <c r="F58" s="13">
        <v>800</v>
      </c>
      <c r="G58" s="13">
        <v>0</v>
      </c>
      <c r="H58" s="13">
        <v>0</v>
      </c>
      <c r="I58" s="13">
        <f t="shared" si="2"/>
        <v>800</v>
      </c>
    </row>
    <row r="59" spans="1:9" s="2" customFormat="1" ht="23.25">
      <c r="A59" s="11"/>
      <c r="B59" s="12" t="s">
        <v>108</v>
      </c>
      <c r="C59" s="13">
        <v>2</v>
      </c>
      <c r="D59" s="11" t="s">
        <v>96</v>
      </c>
      <c r="E59" s="13">
        <v>1800</v>
      </c>
      <c r="F59" s="61">
        <f>C59*E59</f>
        <v>3600</v>
      </c>
      <c r="G59" s="61">
        <v>200</v>
      </c>
      <c r="H59" s="61">
        <f>C59*G59</f>
        <v>400</v>
      </c>
      <c r="I59" s="61">
        <f t="shared" si="2"/>
        <v>4000</v>
      </c>
    </row>
    <row r="60" spans="1:9" s="2" customFormat="1" ht="23.25">
      <c r="A60" s="44">
        <v>10</v>
      </c>
      <c r="B60" s="12" t="s">
        <v>114</v>
      </c>
      <c r="C60" s="13">
        <v>1</v>
      </c>
      <c r="D60" s="11" t="s">
        <v>110</v>
      </c>
      <c r="E60" s="13">
        <v>1000</v>
      </c>
      <c r="F60" s="61">
        <f>C60*E60</f>
        <v>1000</v>
      </c>
      <c r="G60" s="61">
        <v>1000</v>
      </c>
      <c r="H60" s="61">
        <f>C60*G60</f>
        <v>1000</v>
      </c>
      <c r="I60" s="61">
        <f t="shared" si="2"/>
        <v>2000</v>
      </c>
    </row>
    <row r="61" spans="1:9" s="2" customFormat="1" ht="23.25">
      <c r="A61" s="46">
        <v>11</v>
      </c>
      <c r="B61" s="48" t="s">
        <v>69</v>
      </c>
      <c r="C61" s="15">
        <v>1</v>
      </c>
      <c r="D61" s="14" t="s">
        <v>60</v>
      </c>
      <c r="E61" s="13">
        <v>3000</v>
      </c>
      <c r="F61" s="13">
        <f>C61*E61</f>
        <v>3000</v>
      </c>
      <c r="G61" s="13">
        <v>0</v>
      </c>
      <c r="H61" s="13">
        <f>C61*G61</f>
        <v>0</v>
      </c>
      <c r="I61" s="13">
        <f t="shared" si="2"/>
        <v>3000</v>
      </c>
    </row>
    <row r="62" spans="1:9" s="2" customFormat="1" ht="23.25">
      <c r="A62" s="46"/>
      <c r="B62" s="16"/>
      <c r="C62" s="15"/>
      <c r="D62" s="14"/>
      <c r="E62" s="15"/>
      <c r="F62" s="15"/>
      <c r="G62" s="15"/>
      <c r="H62" s="15"/>
      <c r="I62" s="15">
        <f>SUM(I37:I61)</f>
        <v>107201</v>
      </c>
    </row>
    <row r="63" spans="1:9" s="21" customFormat="1" ht="23.25">
      <c r="A63" s="49"/>
      <c r="B63" s="50" t="s">
        <v>72</v>
      </c>
      <c r="C63" s="51"/>
      <c r="D63" s="49"/>
      <c r="E63" s="51"/>
      <c r="F63" s="51"/>
      <c r="G63" s="51"/>
      <c r="H63" s="51"/>
      <c r="I63" s="51">
        <f>SUM(I62+I33)</f>
        <v>247078</v>
      </c>
    </row>
    <row r="64" spans="1:9" s="2" customFormat="1" ht="23.25">
      <c r="A64" s="55"/>
      <c r="B64" s="2" t="s">
        <v>115</v>
      </c>
      <c r="E64" s="33"/>
      <c r="F64" s="2" t="s">
        <v>115</v>
      </c>
      <c r="I64" s="2" t="s">
        <v>116</v>
      </c>
    </row>
    <row r="65" spans="1:9" s="2" customFormat="1" ht="23.25">
      <c r="A65" s="62"/>
      <c r="B65" s="2" t="s">
        <v>128</v>
      </c>
      <c r="E65" s="33"/>
      <c r="F65" s="2" t="s">
        <v>139</v>
      </c>
      <c r="I65" s="69"/>
    </row>
    <row r="66" spans="1:6" s="2" customFormat="1" ht="23.25">
      <c r="A66" s="55"/>
      <c r="B66" s="2" t="s">
        <v>117</v>
      </c>
      <c r="E66" s="33"/>
      <c r="F66" s="2" t="s">
        <v>118</v>
      </c>
    </row>
    <row r="67" s="2" customFormat="1" ht="23.25"/>
    <row r="68" s="2" customFormat="1" ht="23.25"/>
    <row r="69" s="2" customFormat="1" ht="23.25"/>
    <row r="70" s="2" customFormat="1" ht="23.25"/>
    <row r="71" s="2" customFormat="1" ht="23.25"/>
    <row r="72" s="2" customFormat="1" ht="23.25"/>
    <row r="73" s="2" customFormat="1" ht="23.25"/>
    <row r="74" s="2" customFormat="1" ht="23.25"/>
    <row r="75" s="2" customFormat="1" ht="23.25"/>
    <row r="76" s="2" customFormat="1" ht="23.25"/>
    <row r="77" s="2" customFormat="1" ht="23.25"/>
    <row r="78" s="2" customFormat="1" ht="23.25"/>
    <row r="79" s="2" customFormat="1" ht="23.25"/>
    <row r="80" s="2" customFormat="1" ht="23.25"/>
    <row r="81" s="2" customFormat="1" ht="23.25"/>
    <row r="82" s="2" customFormat="1" ht="23.25"/>
    <row r="83" s="2" customFormat="1" ht="23.25"/>
    <row r="84" s="2" customFormat="1" ht="23.25"/>
    <row r="85" s="2" customFormat="1" ht="23.25"/>
    <row r="86" s="2" customFormat="1" ht="23.25"/>
    <row r="87" s="2" customFormat="1" ht="23.25"/>
    <row r="88" s="2" customFormat="1" ht="23.25"/>
    <row r="89" s="2" customFormat="1" ht="23.25"/>
    <row r="90" s="2" customFormat="1" ht="23.25"/>
    <row r="91" s="2" customFormat="1" ht="23.25"/>
    <row r="92" s="2" customFormat="1" ht="23.25"/>
    <row r="93" s="2" customFormat="1" ht="23.25"/>
    <row r="94" s="2" customFormat="1" ht="23.25"/>
  </sheetData>
  <mergeCells count="12">
    <mergeCell ref="A2:I2"/>
    <mergeCell ref="C5:E5"/>
    <mergeCell ref="B7:B8"/>
    <mergeCell ref="C7:C8"/>
    <mergeCell ref="D7:D8"/>
    <mergeCell ref="E7:F7"/>
    <mergeCell ref="G7:H7"/>
    <mergeCell ref="G35:H35"/>
    <mergeCell ref="B35:B36"/>
    <mergeCell ref="C35:C36"/>
    <mergeCell ref="D35:D36"/>
    <mergeCell ref="E35:F35"/>
  </mergeCells>
  <printOptions vertic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7">
      <selection activeCell="A1" sqref="A1:F18"/>
    </sheetView>
  </sheetViews>
  <sheetFormatPr defaultColWidth="9.140625" defaultRowHeight="12.75"/>
  <cols>
    <col min="1" max="1" width="5.8515625" style="2" customWidth="1"/>
    <col min="2" max="2" width="26.57421875" style="2" customWidth="1"/>
    <col min="3" max="3" width="14.8515625" style="2" customWidth="1"/>
    <col min="4" max="4" width="10.00390625" style="2" customWidth="1"/>
    <col min="5" max="5" width="12.421875" style="2" customWidth="1"/>
    <col min="6" max="6" width="22.7109375" style="2" customWidth="1"/>
    <col min="7" max="7" width="9.140625" style="2" customWidth="1"/>
    <col min="8" max="8" width="13.8515625" style="2" customWidth="1"/>
    <col min="9" max="16384" width="9.140625" style="2" customWidth="1"/>
  </cols>
  <sheetData>
    <row r="1" ht="23.25">
      <c r="F1" s="20" t="s">
        <v>16</v>
      </c>
    </row>
    <row r="2" spans="1:6" ht="23.25">
      <c r="A2" s="81" t="s">
        <v>17</v>
      </c>
      <c r="B2" s="81"/>
      <c r="C2" s="81"/>
      <c r="D2" s="81"/>
      <c r="E2" s="81"/>
      <c r="F2" s="81"/>
    </row>
    <row r="3" spans="1:6" ht="23.25">
      <c r="A3" s="81" t="s">
        <v>18</v>
      </c>
      <c r="B3" s="81"/>
      <c r="C3" s="81"/>
      <c r="D3" s="81"/>
      <c r="E3" s="81"/>
      <c r="F3" s="81"/>
    </row>
    <row r="4" spans="1:3" ht="23.25">
      <c r="A4" s="21" t="s">
        <v>19</v>
      </c>
      <c r="C4" s="2" t="s">
        <v>45</v>
      </c>
    </row>
    <row r="5" spans="1:3" ht="23.25">
      <c r="A5" s="21" t="s">
        <v>20</v>
      </c>
      <c r="C5" s="2" t="s">
        <v>21</v>
      </c>
    </row>
    <row r="6" spans="1:4" ht="23.25">
      <c r="A6" s="21" t="s">
        <v>22</v>
      </c>
      <c r="C6" s="2" t="s">
        <v>78</v>
      </c>
      <c r="D6" s="2" t="s">
        <v>23</v>
      </c>
    </row>
    <row r="7" spans="1:6" ht="23.25">
      <c r="A7" s="21" t="s">
        <v>24</v>
      </c>
      <c r="C7" s="2" t="s">
        <v>25</v>
      </c>
      <c r="D7" s="2" t="s">
        <v>10</v>
      </c>
      <c r="E7" s="20">
        <v>2</v>
      </c>
      <c r="F7" s="2" t="s">
        <v>26</v>
      </c>
    </row>
    <row r="8" spans="1:6" ht="23.25">
      <c r="A8" s="21" t="s">
        <v>27</v>
      </c>
      <c r="C8" s="2" t="s">
        <v>129</v>
      </c>
      <c r="E8" s="21" t="s">
        <v>130</v>
      </c>
      <c r="F8" s="2" t="s">
        <v>131</v>
      </c>
    </row>
    <row r="9" spans="1:6" ht="23.25">
      <c r="A9" s="82" t="s">
        <v>28</v>
      </c>
      <c r="B9" s="82" t="s">
        <v>9</v>
      </c>
      <c r="C9" s="84" t="s">
        <v>29</v>
      </c>
      <c r="D9" s="84"/>
      <c r="E9" s="84"/>
      <c r="F9" s="82" t="s">
        <v>13</v>
      </c>
    </row>
    <row r="10" spans="1:6" ht="23.25">
      <c r="A10" s="83"/>
      <c r="B10" s="83"/>
      <c r="C10" s="22" t="s">
        <v>30</v>
      </c>
      <c r="D10" s="22" t="s">
        <v>31</v>
      </c>
      <c r="E10" s="22" t="s">
        <v>32</v>
      </c>
      <c r="F10" s="83"/>
    </row>
    <row r="11" spans="1:6" ht="23.25">
      <c r="A11" s="23">
        <v>1</v>
      </c>
      <c r="B11" s="24" t="s">
        <v>79</v>
      </c>
      <c r="C11" s="25">
        <v>247078</v>
      </c>
      <c r="D11" s="24">
        <v>1.2708</v>
      </c>
      <c r="E11" s="26">
        <f>C11*D11</f>
        <v>313986.72239999997</v>
      </c>
      <c r="F11" s="24" t="s">
        <v>31</v>
      </c>
    </row>
    <row r="12" spans="1:6" ht="23.25">
      <c r="A12" s="24"/>
      <c r="B12" s="24" t="s">
        <v>80</v>
      </c>
      <c r="C12" s="24"/>
      <c r="D12" s="24"/>
      <c r="E12" s="24"/>
      <c r="F12" s="18" t="s">
        <v>33</v>
      </c>
    </row>
    <row r="13" spans="1:6" ht="23.25">
      <c r="A13" s="24"/>
      <c r="B13" s="24"/>
      <c r="C13" s="24"/>
      <c r="D13" s="24"/>
      <c r="E13" s="24"/>
      <c r="F13" s="18" t="s">
        <v>120</v>
      </c>
    </row>
    <row r="14" spans="1:6" ht="23.25">
      <c r="A14" s="24"/>
      <c r="B14" s="24"/>
      <c r="C14" s="24"/>
      <c r="D14" s="24"/>
      <c r="E14" s="24"/>
      <c r="F14" s="18" t="s">
        <v>34</v>
      </c>
    </row>
    <row r="15" spans="1:6" ht="23.25">
      <c r="A15" s="27"/>
      <c r="B15" s="27"/>
      <c r="C15" s="27"/>
      <c r="D15" s="27"/>
      <c r="E15" s="27"/>
      <c r="F15" s="17" t="s">
        <v>81</v>
      </c>
    </row>
    <row r="16" spans="1:8" ht="23.25">
      <c r="A16" s="24" t="s">
        <v>35</v>
      </c>
      <c r="B16" s="24"/>
      <c r="C16" s="24"/>
      <c r="D16" s="24"/>
      <c r="E16" s="26">
        <f>E11</f>
        <v>313986.72239999997</v>
      </c>
      <c r="F16" s="24"/>
      <c r="H16" s="70"/>
    </row>
    <row r="17" spans="1:6" ht="23.25">
      <c r="A17" s="27" t="s">
        <v>36</v>
      </c>
      <c r="B17" s="27"/>
      <c r="C17" s="27"/>
      <c r="D17" s="27"/>
      <c r="E17" s="28">
        <v>313500</v>
      </c>
      <c r="F17" s="27"/>
    </row>
    <row r="18" spans="1:6" ht="23.25">
      <c r="A18" s="29" t="s">
        <v>37</v>
      </c>
      <c r="B18" s="29"/>
      <c r="C18" s="78" t="str">
        <f>_xlfn.BAHTTEXT(E17)</f>
        <v>สามแสนหนึ่งหมื่นสามพันห้าร้อยบาทถ้วน</v>
      </c>
      <c r="D18" s="79"/>
      <c r="E18" s="79"/>
      <c r="F18" s="80"/>
    </row>
    <row r="19" spans="1:6" ht="23.25">
      <c r="A19" s="30"/>
      <c r="B19" s="30"/>
      <c r="C19" s="31"/>
      <c r="D19" s="32"/>
      <c r="E19" s="31"/>
      <c r="F19" s="31"/>
    </row>
    <row r="20" spans="1:6" ht="21" customHeight="1">
      <c r="A20" s="33"/>
      <c r="B20" s="33"/>
      <c r="C20" s="32"/>
      <c r="D20" s="32"/>
      <c r="E20" s="32"/>
      <c r="F20" s="32"/>
    </row>
    <row r="21" spans="1:6" ht="23.25">
      <c r="A21" s="34" t="s">
        <v>38</v>
      </c>
      <c r="B21" s="34"/>
      <c r="C21" s="34"/>
      <c r="D21" s="34" t="s">
        <v>74</v>
      </c>
      <c r="E21" s="34"/>
      <c r="F21" s="34"/>
    </row>
    <row r="22" spans="1:6" ht="23.25">
      <c r="A22" s="35" t="s">
        <v>39</v>
      </c>
      <c r="B22" s="35" t="s">
        <v>127</v>
      </c>
      <c r="C22" s="35"/>
      <c r="D22" s="35"/>
      <c r="E22" s="35" t="s">
        <v>75</v>
      </c>
      <c r="F22" s="35"/>
    </row>
    <row r="23" spans="2:4" ht="23.25">
      <c r="B23" s="2" t="s">
        <v>89</v>
      </c>
      <c r="D23" s="2" t="s">
        <v>76</v>
      </c>
    </row>
    <row r="24" spans="1:6" ht="23.25">
      <c r="A24" s="36" t="s">
        <v>40</v>
      </c>
      <c r="B24" s="35"/>
      <c r="C24" s="35"/>
      <c r="D24" s="35"/>
      <c r="E24" s="35"/>
      <c r="F24" s="35"/>
    </row>
    <row r="25" spans="1:6" ht="12" customHeight="1">
      <c r="A25" s="35"/>
      <c r="B25" s="35"/>
      <c r="C25" s="35"/>
      <c r="D25" s="35"/>
      <c r="E25" s="35"/>
      <c r="F25" s="35"/>
    </row>
    <row r="26" spans="1:6" ht="23.25">
      <c r="A26" s="35" t="s">
        <v>41</v>
      </c>
      <c r="B26" s="35"/>
      <c r="C26" s="35"/>
      <c r="E26" s="34"/>
      <c r="F26" s="34"/>
    </row>
    <row r="27" spans="1:6" ht="23.25">
      <c r="A27" s="77" t="s">
        <v>42</v>
      </c>
      <c r="B27" s="77"/>
      <c r="C27" s="35"/>
      <c r="D27" s="35"/>
      <c r="E27" s="35"/>
      <c r="F27" s="35"/>
    </row>
    <row r="28" spans="1:6" ht="23.25">
      <c r="A28" s="35"/>
      <c r="B28" s="35"/>
      <c r="C28" s="35"/>
      <c r="D28" s="35"/>
      <c r="E28" s="35"/>
      <c r="F28" s="35"/>
    </row>
    <row r="29" ht="23.25">
      <c r="A29" s="21" t="s">
        <v>43</v>
      </c>
    </row>
    <row r="30" ht="11.25" customHeight="1">
      <c r="A30" s="21"/>
    </row>
    <row r="31" spans="1:6" ht="23.25">
      <c r="A31" s="2" t="s">
        <v>44</v>
      </c>
      <c r="E31" s="34"/>
      <c r="F31" s="34"/>
    </row>
    <row r="32" spans="1:6" ht="23.25">
      <c r="A32" s="35" t="s">
        <v>113</v>
      </c>
      <c r="B32" s="35"/>
      <c r="C32" s="35"/>
      <c r="D32" s="35"/>
      <c r="E32" s="35"/>
      <c r="F32" s="35"/>
    </row>
  </sheetData>
  <mergeCells count="8">
    <mergeCell ref="A27:B27"/>
    <mergeCell ref="C18:F18"/>
    <mergeCell ref="A2:F2"/>
    <mergeCell ref="A3:F3"/>
    <mergeCell ref="A9:A10"/>
    <mergeCell ref="B9:B10"/>
    <mergeCell ref="C9:E9"/>
    <mergeCell ref="F9:F10"/>
  </mergeCells>
  <printOptions/>
  <pageMargins left="0.4724409448818898" right="0.35433070866141736" top="0.984251968503937" bottom="0.70866141732283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DarkUser</cp:lastModifiedBy>
  <cp:lastPrinted>2011-02-02T03:31:38Z</cp:lastPrinted>
  <dcterms:created xsi:type="dcterms:W3CDTF">2006-09-06T03:08:47Z</dcterms:created>
  <dcterms:modified xsi:type="dcterms:W3CDTF">2011-08-01T03:01:19Z</dcterms:modified>
  <cp:category/>
  <cp:version/>
  <cp:contentType/>
  <cp:contentStatus/>
</cp:coreProperties>
</file>