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10" activeTab="2"/>
  </bookViews>
  <sheets>
    <sheet name="Sheet1" sheetId="1" r:id="rId1"/>
    <sheet name="งานที่เป็นงานหลักรอบ  3 เดือน" sheetId="2" r:id="rId2"/>
    <sheet name="จ่ายเงินนอกงบประมาณ" sheetId="3" r:id="rId3"/>
  </sheets>
  <definedNames>
    <definedName name="_xlnm.Print_Titles" localSheetId="1">'งานที่เป็นงานหลักรอบ  3 เดือน'!$5:$5</definedName>
  </definedNames>
  <calcPr fullCalcOnLoad="1"/>
</workbook>
</file>

<file path=xl/sharedStrings.xml><?xml version="1.0" encoding="utf-8"?>
<sst xmlns="http://schemas.openxmlformats.org/spreadsheetml/2006/main" count="114" uniqueCount="104">
  <si>
    <t>ก. รายได้ภาษีอากร</t>
  </si>
  <si>
    <t>1</t>
  </si>
  <si>
    <t>2</t>
  </si>
  <si>
    <t>3</t>
  </si>
  <si>
    <t>4</t>
  </si>
  <si>
    <t>5</t>
  </si>
  <si>
    <t>ภาษีโรงเรือนและที่ดิน</t>
  </si>
  <si>
    <t>ภาษีบำรุงท้องที่</t>
  </si>
  <si>
    <t>ภาษีป้าย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</si>
  <si>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</si>
  <si>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</si>
  <si>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</si>
  <si>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</si>
  <si>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ค่าภาคหลวงปิโตรเลียม</t>
  </si>
  <si>
    <t>ค่าจดทะเบียนสิทธิและนิติกรรมที่ดิน</t>
  </si>
  <si>
    <t>ข.  รายได้ที่มิใช่ภาษีอากร</t>
  </si>
  <si>
    <t>หมวดค่าธรรมเนียมค่าปรับและใบอนุญาต</t>
  </si>
  <si>
    <t>1.1</t>
  </si>
  <si>
    <t>1.2</t>
  </si>
  <si>
    <t>1.3</t>
  </si>
  <si>
    <t>1.4</t>
  </si>
  <si>
    <t>1.5</t>
  </si>
  <si>
    <t>ค่าธรรมเนียมเกี่ยวกับการควบคุมและการจำหน่ายเนื้อสัตว์</t>
  </si>
  <si>
    <t>ค่าปรับผู้กระทำผิดกฎหมายจราจรทางบก</t>
  </si>
  <si>
    <t>ค่าธรรมเนียมอนุญาติจำหน่ายสินค้าสรรพสามิต</t>
  </si>
  <si>
    <t>หมวดรายได้จากทรัพย์สิน</t>
  </si>
  <si>
    <t>ดอกเบี้ยเงินฝากธนาคาร</t>
  </si>
  <si>
    <t>หมวดรายได้จากสาธารณูปโภค</t>
  </si>
  <si>
    <t>รายได้จากการจำหน่ายน้ำประปา</t>
  </si>
  <si>
    <t>หมวดรายได้เบ็ตเตล็ด</t>
  </si>
  <si>
    <t>4.1</t>
  </si>
  <si>
    <t>ค่าขายแบบแปลนและเอกสาร</t>
  </si>
  <si>
    <t>รายการ</t>
  </si>
  <si>
    <t>รับจริง</t>
  </si>
  <si>
    <t>บัญชีรายละเอียดรายรับ - รายจ่ายจริง</t>
  </si>
  <si>
    <t>รายรับ</t>
  </si>
  <si>
    <t>ค.  เงินอุดหนุน</t>
  </si>
  <si>
    <t xml:space="preserve"> รายจ่ายงบกลาง</t>
  </si>
  <si>
    <t>-  ค่าตอบแทน</t>
  </si>
  <si>
    <t>-  ค่าใช้สอย</t>
  </si>
  <si>
    <t>-  ค่าวัสดุ</t>
  </si>
  <si>
    <t>สรุป</t>
  </si>
  <si>
    <t>รายรับจริง</t>
  </si>
  <si>
    <t>รายจ่ายจริง</t>
  </si>
  <si>
    <t>ที่</t>
  </si>
  <si>
    <t>รายการที่ดำเนินการแล้ว</t>
  </si>
  <si>
    <t>วงเงินงบประมาณ</t>
  </si>
  <si>
    <t>ห้วงเวลาดำเนินการ</t>
  </si>
  <si>
    <t>หมายเหตุ</t>
  </si>
  <si>
    <t>ที่เป็นงานหลักฯ ขององค์การบริหารส่วนตำบล</t>
  </si>
  <si>
    <t>รวมเงินรายรับทั้งสิ้น</t>
  </si>
  <si>
    <t>รวมรายจ่ายทั้งสิ้น</t>
  </si>
  <si>
    <t>จ่ายจริง</t>
  </si>
  <si>
    <t>จ่ายเงินนอกงบประมาณ</t>
  </si>
  <si>
    <t>เงินอุดหนุนทั่วไป - ไม่ระบุวัตถุประสงค์</t>
  </si>
  <si>
    <t>เงินอุดหนุนถ่ายโอนภารกิจเลือกทำ</t>
  </si>
  <si>
    <t>ภาษีมูลค่าเพิ่มตาม พ.ร.บ. กระจายอำนาจ ฯ</t>
  </si>
  <si>
    <t>ภาษีมูลค่าเพิ่ม 1/9</t>
  </si>
  <si>
    <t>งบดำเนินการ</t>
  </si>
  <si>
    <t>ค่าสาธารณูปโภค</t>
  </si>
  <si>
    <t>งบเงินอุดหนุน</t>
  </si>
  <si>
    <t>งบรายจ่ายอื่น</t>
  </si>
  <si>
    <t>ค่าครุภัณฑ์</t>
  </si>
  <si>
    <t>ค่าที่ดินและสิ่งก่อสร้าง</t>
  </si>
  <si>
    <t>อากรฆ่าสัตว์</t>
  </si>
  <si>
    <t>เงินเดือน</t>
  </si>
  <si>
    <t xml:space="preserve">-  เงินเดือน </t>
  </si>
  <si>
    <t>-  ค่าจ้างประจำ</t>
  </si>
  <si>
    <t>-  ค่าจ้างชั่วคราว</t>
  </si>
  <si>
    <t>ค่าปรับการผิดสัญญา</t>
  </si>
  <si>
    <t>เงินอุดหนุน - ศูนย์พัฒนาครอบครัวในชุมชน</t>
  </si>
  <si>
    <t>รายจ่ายรอจ่าย (เงินประโยชน์ตอบแทนอื่นฯ)</t>
  </si>
  <si>
    <t>องค์การบริหารส่วนตำบลเขาน้อย อำเภอสิชล จังหวัดนครศรีธรรมราช</t>
  </si>
  <si>
    <t>6</t>
  </si>
  <si>
    <t>7</t>
  </si>
  <si>
    <t>8</t>
  </si>
  <si>
    <t>9</t>
  </si>
  <si>
    <t>10</t>
  </si>
  <si>
    <t>11</t>
  </si>
  <si>
    <t>12</t>
  </si>
  <si>
    <t>13</t>
  </si>
  <si>
    <t>ภาษีจัดสรรอื่น</t>
  </si>
  <si>
    <t>รายได้เบ็ดเตล็ดอื่น</t>
  </si>
  <si>
    <t>รับจริงสูงกว่า(ต่ำกว่า)รายจ่ายจริง</t>
  </si>
  <si>
    <t>ค่าธรรมเนียมอื่น</t>
  </si>
  <si>
    <t>เงินสนับสนุนศูนย์พัฒนาเด็กเล็ก</t>
  </si>
  <si>
    <t>เงินอุดหนุนเฉพาะกิจ - เงินสนับสนุนศูนย์พัฒนาเด็กเล็ก</t>
  </si>
  <si>
    <t>เงินอุดหนุนเฉพาะกิจ - เงินสนับสนุนเบี้ยยังชีพผู้สุงอายุตามนโยบายเร่งด่วนฯ</t>
  </si>
  <si>
    <t>เงินอุดหนุนเฉพาะกิจ - เงินสนับสนุนเบี้ยยังชีพคนพิการตามนโยบายเร่งด่วนฯ</t>
  </si>
  <si>
    <t>เบี้ยยังชีพคนชรา</t>
  </si>
  <si>
    <t>วัสดุการศึกษา  ศดว.</t>
  </si>
  <si>
    <t>ค่าธรรมเนียมเกี่ยวกับใบอนุญาตการพนัน</t>
  </si>
  <si>
    <t>โครงการก่อสร้างลานกีฬาเอนกประสงค์  ม.2</t>
  </si>
  <si>
    <t>รายจ่ายนอกงบประมาณ</t>
  </si>
  <si>
    <t>รอบ 3เดือน ห้วง 1 ตุลาคม 2553 - 31  ธันวาคม 2553</t>
  </si>
  <si>
    <t>ค่าเช่า/บริการสถานที่</t>
  </si>
  <si>
    <t>เงินอุดหนุนระบุวัตถุประสงค์</t>
  </si>
  <si>
    <t>เบี้ยยังชีพคนพิการ</t>
  </si>
  <si>
    <t>รายจ่ายประจำปี  ตั้งแต่วันที่  1 ตุลาคม 2553 - 31  ธันวาคม 2553</t>
  </si>
  <si>
    <t>(ตั้งแต่วันที่ 1 ตุลาคม  2553 - 31 ธันวาคม  2553)</t>
  </si>
  <si>
    <t>รายงานรอบ 3 เดือน ที่ผ่านมา (ห้วง 1 ตุลาคม  2553 - 31  ธันวาคม  2553)</t>
  </si>
  <si>
    <t>โครงการซ่อมแซมถนนในเขต  อบต. เขาน้อย</t>
  </si>
  <si>
    <t>- จ่ายจากเงินสะสม</t>
  </si>
  <si>
    <t>26 พฤศจิกายน 2553 - 29 ธันวาคม 2553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</si>
</sst>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_-* #,##0.0_-;\-* #,##0.0_-;_-* &quot;-&quot;??_-;_-@_-"/>
    <numFmt numFmtId="205" formatCode="_-* #,##0_-;\-* #,##0_-;_-* &quot;-&quot;??_-;_-@_-"/>
  </numFmts>
  <fonts count="9">
    <font>
      <sz val="14"/>
      <name val="Cordia New"/>
      <family val="0"/>
    </font>
    <font>
      <b/>
      <sz val="16"/>
      <name val="Cordia New"/>
      <family val="2"/>
    </font>
    <font>
      <b/>
      <sz val="22"/>
      <name val="Cordia New"/>
      <family val="2"/>
    </font>
    <font>
      <sz val="16"/>
      <name val="Cordia New"/>
      <family val="2"/>
    </font>
    <font>
      <sz val="8"/>
      <name val="Cordia New"/>
      <family val="0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2"/>
      <name val="Cordia New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43" fontId="0" fillId="0" borderId="0" xfId="15" applyAlignment="1">
      <alignment/>
    </xf>
    <xf numFmtId="0" fontId="1" fillId="0" borderId="0" xfId="0" applyFont="1" applyAlignment="1">
      <alignment/>
    </xf>
    <xf numFmtId="43" fontId="0" fillId="0" borderId="1" xfId="15" applyBorder="1" applyAlignment="1">
      <alignment horizontal="center"/>
    </xf>
    <xf numFmtId="43" fontId="0" fillId="0" borderId="2" xfId="15" applyBorder="1" applyAlignment="1">
      <alignment horizontal="center"/>
    </xf>
    <xf numFmtId="43" fontId="0" fillId="0" borderId="2" xfId="15" applyBorder="1" applyAlignment="1">
      <alignment/>
    </xf>
    <xf numFmtId="43" fontId="0" fillId="0" borderId="3" xfId="15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43" fontId="1" fillId="0" borderId="0" xfId="15" applyFont="1" applyAlignment="1">
      <alignment/>
    </xf>
    <xf numFmtId="43" fontId="0" fillId="0" borderId="7" xfId="15" applyBorder="1" applyAlignment="1">
      <alignment/>
    </xf>
    <xf numFmtId="43" fontId="0" fillId="0" borderId="0" xfId="15" applyBorder="1" applyAlignment="1">
      <alignment/>
    </xf>
    <xf numFmtId="43" fontId="0" fillId="0" borderId="0" xfId="15" applyFont="1" applyAlignment="1">
      <alignment/>
    </xf>
    <xf numFmtId="49" fontId="0" fillId="0" borderId="0" xfId="0" applyNumberFormat="1" applyAlignment="1">
      <alignment/>
    </xf>
    <xf numFmtId="0" fontId="3" fillId="0" borderId="1" xfId="0" applyNumberFormat="1" applyFont="1" applyBorder="1" applyAlignment="1">
      <alignment horizontal="center"/>
    </xf>
    <xf numFmtId="43" fontId="0" fillId="0" borderId="2" xfId="15" applyFont="1" applyBorder="1" applyAlignment="1">
      <alignment/>
    </xf>
    <xf numFmtId="43" fontId="0" fillId="0" borderId="2" xfId="15" applyBorder="1" applyAlignment="1">
      <alignment horizontal="right"/>
    </xf>
    <xf numFmtId="43" fontId="0" fillId="0" borderId="2" xfId="15" applyFont="1" applyBorder="1" applyAlignment="1">
      <alignment horizontal="right"/>
    </xf>
    <xf numFmtId="0" fontId="0" fillId="0" borderId="0" xfId="0" applyFill="1" applyBorder="1" applyAlignment="1">
      <alignment/>
    </xf>
    <xf numFmtId="43" fontId="0" fillId="0" borderId="4" xfId="15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/>
    </xf>
    <xf numFmtId="43" fontId="0" fillId="0" borderId="1" xfId="15" applyNumberFormat="1" applyBorder="1" applyAlignment="1">
      <alignment horizontal="center"/>
    </xf>
    <xf numFmtId="43" fontId="0" fillId="0" borderId="1" xfId="15" applyNumberFormat="1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5" fillId="0" borderId="0" xfId="0" applyFont="1" applyAlignment="1" quotePrefix="1">
      <alignment horizontal="left"/>
    </xf>
    <xf numFmtId="43" fontId="5" fillId="0" borderId="8" xfId="15" applyFont="1" applyBorder="1" applyAlignment="1">
      <alignment/>
    </xf>
    <xf numFmtId="43" fontId="5" fillId="0" borderId="1" xfId="15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5" fillId="0" borderId="0" xfId="15" applyFont="1" applyAlignment="1">
      <alignment/>
    </xf>
    <xf numFmtId="0" fontId="5" fillId="0" borderId="0" xfId="0" applyFont="1" applyAlignment="1">
      <alignment horizontal="left"/>
    </xf>
    <xf numFmtId="43" fontId="5" fillId="0" borderId="0" xfId="0" applyNumberFormat="1" applyFont="1" applyAlignment="1">
      <alignment/>
    </xf>
    <xf numFmtId="43" fontId="5" fillId="0" borderId="9" xfId="15" applyFont="1" applyBorder="1" applyAlignment="1">
      <alignment/>
    </xf>
    <xf numFmtId="0" fontId="6" fillId="0" borderId="0" xfId="0" applyFont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49" fontId="0" fillId="0" borderId="4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43" fontId="5" fillId="0" borderId="10" xfId="15" applyFont="1" applyBorder="1" applyAlignment="1">
      <alignment/>
    </xf>
    <xf numFmtId="0" fontId="0" fillId="0" borderId="5" xfId="0" applyBorder="1" applyAlignment="1">
      <alignment horizontal="left"/>
    </xf>
    <xf numFmtId="43" fontId="0" fillId="0" borderId="0" xfId="15" applyAlignment="1">
      <alignment horizontal="right"/>
    </xf>
    <xf numFmtId="43" fontId="0" fillId="0" borderId="0" xfId="15" applyFont="1" applyAlignment="1">
      <alignment horizontal="right"/>
    </xf>
    <xf numFmtId="43" fontId="7" fillId="0" borderId="10" xfId="0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43" fontId="0" fillId="0" borderId="4" xfId="15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0" fillId="0" borderId="5" xfId="0" applyFont="1" applyBorder="1" applyAlignment="1">
      <alignment/>
    </xf>
    <xf numFmtId="43" fontId="0" fillId="0" borderId="4" xfId="15" applyBorder="1" applyAlignment="1">
      <alignment horizontal="center"/>
    </xf>
    <xf numFmtId="0" fontId="0" fillId="0" borderId="1" xfId="0" applyBorder="1" applyAlignment="1">
      <alignment/>
    </xf>
    <xf numFmtId="43" fontId="0" fillId="0" borderId="1" xfId="15" applyBorder="1" applyAlignment="1">
      <alignment horizontal="right"/>
    </xf>
    <xf numFmtId="15" fontId="0" fillId="0" borderId="5" xfId="0" applyNumberForma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 quotePrefix="1">
      <alignment horizontal="center"/>
    </xf>
    <xf numFmtId="0" fontId="1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43" fontId="2" fillId="0" borderId="0" xfId="15" applyFont="1" applyAlignment="1">
      <alignment horizontal="center"/>
    </xf>
    <xf numFmtId="43" fontId="2" fillId="0" borderId="0" xfId="15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93">
      <selection activeCell="F101" sqref="F101"/>
    </sheetView>
  </sheetViews>
  <sheetFormatPr defaultColWidth="9.140625" defaultRowHeight="21.75"/>
  <cols>
    <col min="1" max="1" width="3.8515625" style="0" customWidth="1"/>
    <col min="2" max="2" width="2.7109375" style="1" customWidth="1"/>
    <col min="3" max="3" width="4.28125" style="1" customWidth="1"/>
    <col min="4" max="4" width="26.00390625" style="0" customWidth="1"/>
    <col min="5" max="5" width="39.140625" style="0" customWidth="1"/>
    <col min="6" max="6" width="17.140625" style="3" customWidth="1"/>
    <col min="7" max="7" width="12.28125" style="3" customWidth="1"/>
    <col min="8" max="8" width="11.00390625" style="0" bestFit="1" customWidth="1"/>
    <col min="9" max="10" width="12.421875" style="0" bestFit="1" customWidth="1"/>
  </cols>
  <sheetData>
    <row r="1" spans="1:7" s="4" customFormat="1" ht="23.25">
      <c r="A1" s="66" t="s">
        <v>72</v>
      </c>
      <c r="B1" s="66"/>
      <c r="C1" s="66"/>
      <c r="D1" s="66"/>
      <c r="E1" s="66"/>
      <c r="F1" s="66"/>
      <c r="G1" s="20"/>
    </row>
    <row r="2" spans="1:7" s="4" customFormat="1" ht="23.25">
      <c r="A2" s="66" t="s">
        <v>34</v>
      </c>
      <c r="B2" s="66"/>
      <c r="C2" s="66"/>
      <c r="D2" s="66"/>
      <c r="E2" s="66"/>
      <c r="F2" s="66"/>
      <c r="G2" s="20"/>
    </row>
    <row r="3" spans="1:7" s="4" customFormat="1" ht="23.25">
      <c r="A3" s="67" t="s">
        <v>94</v>
      </c>
      <c r="B3" s="68"/>
      <c r="C3" s="68"/>
      <c r="D3" s="68"/>
      <c r="E3" s="68"/>
      <c r="F3" s="68"/>
      <c r="G3" s="20"/>
    </row>
    <row r="4" spans="1:6" ht="21.75">
      <c r="A4" s="73" t="s">
        <v>32</v>
      </c>
      <c r="B4" s="73"/>
      <c r="C4" s="73"/>
      <c r="D4" s="73"/>
      <c r="E4" s="74"/>
      <c r="F4" s="38" t="s">
        <v>33</v>
      </c>
    </row>
    <row r="5" spans="1:6" ht="21.75">
      <c r="A5" s="69" t="s">
        <v>35</v>
      </c>
      <c r="B5" s="69"/>
      <c r="C5" s="69"/>
      <c r="D5" s="69"/>
      <c r="E5" s="70"/>
      <c r="F5" s="6"/>
    </row>
    <row r="6" spans="1:6" ht="21.75">
      <c r="A6" s="39" t="s">
        <v>0</v>
      </c>
      <c r="F6" s="7"/>
    </row>
    <row r="7" spans="2:6" ht="21.75">
      <c r="B7" s="2" t="s">
        <v>1</v>
      </c>
      <c r="C7" s="1" t="s">
        <v>6</v>
      </c>
      <c r="F7" s="26">
        <v>0</v>
      </c>
    </row>
    <row r="8" spans="2:6" ht="21.75">
      <c r="B8" s="2" t="s">
        <v>2</v>
      </c>
      <c r="C8" s="1" t="s">
        <v>7</v>
      </c>
      <c r="F8" s="7">
        <f>116.86+34.98+6.5+523.31+26.08</f>
        <v>707.73</v>
      </c>
    </row>
    <row r="9" spans="2:6" ht="21.75">
      <c r="B9" s="2" t="s">
        <v>3</v>
      </c>
      <c r="C9" s="1" t="s">
        <v>8</v>
      </c>
      <c r="F9" s="26">
        <v>0</v>
      </c>
    </row>
    <row r="10" spans="2:6" ht="21.75">
      <c r="B10" s="2" t="s">
        <v>4</v>
      </c>
      <c r="C10" s="1" t="s">
        <v>64</v>
      </c>
      <c r="F10" s="7">
        <v>0</v>
      </c>
    </row>
    <row r="11" spans="2:10" ht="21.75">
      <c r="B11" s="2" t="s">
        <v>5</v>
      </c>
      <c r="C11" s="2" t="s">
        <v>56</v>
      </c>
      <c r="F11" s="7">
        <v>761968.77</v>
      </c>
      <c r="H11">
        <v>746213.32</v>
      </c>
      <c r="J11" s="3">
        <v>1669016.89</v>
      </c>
    </row>
    <row r="12" spans="2:10" ht="21.75">
      <c r="B12" s="2" t="s">
        <v>73</v>
      </c>
      <c r="C12" s="1" t="s">
        <v>57</v>
      </c>
      <c r="F12" s="7">
        <v>341576.58</v>
      </c>
      <c r="H12" s="3">
        <v>107664.3</v>
      </c>
      <c r="I12">
        <v>84710.02</v>
      </c>
      <c r="J12" s="3">
        <v>237557.68</v>
      </c>
    </row>
    <row r="13" spans="2:10" ht="21.75">
      <c r="B13" s="2" t="s">
        <v>74</v>
      </c>
      <c r="C13" s="1" t="s">
        <v>9</v>
      </c>
      <c r="F13" s="26">
        <v>0</v>
      </c>
      <c r="H13" s="3"/>
      <c r="J13" s="3">
        <v>19746.69</v>
      </c>
    </row>
    <row r="14" spans="2:10" ht="21.75">
      <c r="B14" s="2" t="s">
        <v>75</v>
      </c>
      <c r="C14" s="1" t="s">
        <v>10</v>
      </c>
      <c r="F14" s="7">
        <v>190305.96</v>
      </c>
      <c r="H14" s="3">
        <v>62661.74</v>
      </c>
      <c r="I14">
        <v>55948.94</v>
      </c>
      <c r="J14" s="3">
        <v>63047.6</v>
      </c>
    </row>
    <row r="15" spans="2:10" ht="21.75">
      <c r="B15" s="2" t="s">
        <v>76</v>
      </c>
      <c r="C15" s="1" t="s">
        <v>11</v>
      </c>
      <c r="F15" s="7">
        <v>524956.64</v>
      </c>
      <c r="H15" s="3">
        <v>169464.12</v>
      </c>
      <c r="I15">
        <v>173681.68</v>
      </c>
      <c r="J15" s="3">
        <v>178536.12</v>
      </c>
    </row>
    <row r="16" spans="2:10" ht="21.75">
      <c r="B16" s="2" t="s">
        <v>77</v>
      </c>
      <c r="C16" s="1" t="s">
        <v>12</v>
      </c>
      <c r="F16" s="26">
        <v>37218.59</v>
      </c>
      <c r="H16" s="3"/>
      <c r="I16">
        <v>26389.58</v>
      </c>
      <c r="J16" s="3"/>
    </row>
    <row r="17" spans="2:10" ht="21.75">
      <c r="B17" s="2" t="s">
        <v>78</v>
      </c>
      <c r="C17" s="1" t="s">
        <v>13</v>
      </c>
      <c r="F17" s="7">
        <v>11519.03</v>
      </c>
      <c r="H17" s="3"/>
      <c r="I17">
        <v>12217.02</v>
      </c>
      <c r="J17" s="3"/>
    </row>
    <row r="18" spans="2:10" ht="21.75">
      <c r="B18" s="2" t="s">
        <v>79</v>
      </c>
      <c r="C18" s="1" t="s">
        <v>14</v>
      </c>
      <c r="F18" s="26">
        <v>103968</v>
      </c>
      <c r="H18" s="3">
        <v>7845</v>
      </c>
      <c r="I18">
        <v>45921</v>
      </c>
      <c r="J18" s="3">
        <v>58163</v>
      </c>
    </row>
    <row r="19" spans="2:10" ht="21.75">
      <c r="B19" s="2" t="s">
        <v>80</v>
      </c>
      <c r="C19" s="1" t="s">
        <v>81</v>
      </c>
      <c r="F19" s="7">
        <v>0</v>
      </c>
      <c r="H19" s="3"/>
      <c r="J19" s="3"/>
    </row>
    <row r="20" spans="1:10" ht="21.75">
      <c r="A20" s="39" t="s">
        <v>15</v>
      </c>
      <c r="B20" s="2"/>
      <c r="F20" s="26"/>
      <c r="H20" s="3"/>
      <c r="J20" s="3"/>
    </row>
    <row r="21" spans="2:10" ht="21.75">
      <c r="B21" s="2" t="s">
        <v>1</v>
      </c>
      <c r="C21" s="1" t="s">
        <v>16</v>
      </c>
      <c r="F21" s="26"/>
      <c r="H21" s="3"/>
      <c r="J21" s="3"/>
    </row>
    <row r="22" spans="3:10" ht="21.75">
      <c r="C22" s="2" t="s">
        <v>17</v>
      </c>
      <c r="D22" t="s">
        <v>22</v>
      </c>
      <c r="F22" s="7">
        <v>0</v>
      </c>
      <c r="H22" s="3"/>
      <c r="J22" s="3"/>
    </row>
    <row r="23" spans="3:10" ht="21.75">
      <c r="C23" s="2" t="s">
        <v>18</v>
      </c>
      <c r="D23" t="s">
        <v>91</v>
      </c>
      <c r="F23" s="26">
        <v>0</v>
      </c>
      <c r="J23" s="3">
        <v>1520</v>
      </c>
    </row>
    <row r="24" spans="3:10" ht="21.75">
      <c r="C24" s="2" t="s">
        <v>19</v>
      </c>
      <c r="D24" t="s">
        <v>23</v>
      </c>
      <c r="F24" s="7">
        <v>0</v>
      </c>
      <c r="J24" s="3"/>
    </row>
    <row r="25" spans="3:10" ht="21.75">
      <c r="C25" s="2" t="s">
        <v>20</v>
      </c>
      <c r="D25" t="s">
        <v>24</v>
      </c>
      <c r="F25" s="26">
        <v>0</v>
      </c>
      <c r="J25" s="3"/>
    </row>
    <row r="26" spans="3:10" ht="21.75">
      <c r="C26" s="2" t="s">
        <v>21</v>
      </c>
      <c r="D26" t="s">
        <v>69</v>
      </c>
      <c r="F26" s="26">
        <v>2149</v>
      </c>
      <c r="J26" s="3"/>
    </row>
    <row r="27" spans="3:10" ht="21.75">
      <c r="C27" s="2">
        <v>1.6</v>
      </c>
      <c r="D27" t="s">
        <v>84</v>
      </c>
      <c r="F27" s="26">
        <v>300</v>
      </c>
      <c r="H27">
        <v>800</v>
      </c>
      <c r="J27" s="3">
        <v>400</v>
      </c>
    </row>
    <row r="28" spans="2:10" ht="21.75">
      <c r="B28" s="2" t="s">
        <v>2</v>
      </c>
      <c r="C28" s="1" t="s">
        <v>25</v>
      </c>
      <c r="F28" s="26"/>
      <c r="J28" s="3"/>
    </row>
    <row r="29" spans="2:6" ht="21.75">
      <c r="B29" s="2"/>
      <c r="C29" s="1">
        <v>2.1</v>
      </c>
      <c r="D29" t="s">
        <v>95</v>
      </c>
      <c r="F29" s="26">
        <v>800</v>
      </c>
    </row>
    <row r="30" spans="3:10" ht="21.75">
      <c r="C30" s="1">
        <v>2.2</v>
      </c>
      <c r="D30" t="s">
        <v>26</v>
      </c>
      <c r="F30" s="7">
        <v>0</v>
      </c>
      <c r="H30">
        <v>584.46</v>
      </c>
      <c r="J30">
        <v>16735.96</v>
      </c>
    </row>
    <row r="31" spans="2:6" ht="21.75">
      <c r="B31" s="2" t="s">
        <v>3</v>
      </c>
      <c r="C31" s="1" t="s">
        <v>27</v>
      </c>
      <c r="F31" s="26"/>
    </row>
    <row r="32" spans="3:6" ht="21.75">
      <c r="C32" s="1">
        <v>3.1</v>
      </c>
      <c r="D32" t="s">
        <v>28</v>
      </c>
      <c r="F32" s="7">
        <v>0</v>
      </c>
    </row>
    <row r="33" spans="2:6" ht="21.75">
      <c r="B33" s="2" t="s">
        <v>4</v>
      </c>
      <c r="C33" s="1" t="s">
        <v>29</v>
      </c>
      <c r="F33" s="26"/>
    </row>
    <row r="34" spans="3:10" ht="21.75">
      <c r="C34" s="2" t="s">
        <v>30</v>
      </c>
      <c r="D34" t="s">
        <v>31</v>
      </c>
      <c r="F34" s="7">
        <v>0</v>
      </c>
      <c r="H34">
        <v>6000</v>
      </c>
      <c r="J34">
        <v>12000</v>
      </c>
    </row>
    <row r="35" spans="3:6" ht="21.75">
      <c r="C35" s="1">
        <v>4.2</v>
      </c>
      <c r="D35" t="s">
        <v>82</v>
      </c>
      <c r="F35" s="7">
        <v>0</v>
      </c>
    </row>
    <row r="36" spans="1:6" ht="21.75">
      <c r="A36" s="73" t="s">
        <v>32</v>
      </c>
      <c r="B36" s="73"/>
      <c r="C36" s="73"/>
      <c r="D36" s="73"/>
      <c r="E36" s="74"/>
      <c r="F36" s="38" t="s">
        <v>33</v>
      </c>
    </row>
    <row r="37" spans="1:6" ht="21.75">
      <c r="A37" s="71" t="s">
        <v>35</v>
      </c>
      <c r="B37" s="71"/>
      <c r="C37" s="71"/>
      <c r="D37" s="71"/>
      <c r="E37" s="72"/>
      <c r="F37" s="27"/>
    </row>
    <row r="38" spans="1:8" ht="21.75">
      <c r="A38" s="39" t="s">
        <v>36</v>
      </c>
      <c r="F38" s="27"/>
      <c r="H38" s="3"/>
    </row>
    <row r="39" spans="1:8" ht="21.75">
      <c r="A39">
        <v>1</v>
      </c>
      <c r="B39" s="1" t="s">
        <v>54</v>
      </c>
      <c r="F39" s="27"/>
      <c r="H39" s="3"/>
    </row>
    <row r="40" spans="2:8" ht="21.75">
      <c r="B40" s="1">
        <v>1</v>
      </c>
      <c r="C40" s="1" t="s">
        <v>55</v>
      </c>
      <c r="F40" s="28">
        <v>0</v>
      </c>
      <c r="H40" s="3">
        <v>222300</v>
      </c>
    </row>
    <row r="41" spans="1:8" ht="21.75">
      <c r="A41">
        <v>2</v>
      </c>
      <c r="B41" s="1" t="s">
        <v>70</v>
      </c>
      <c r="F41" s="26">
        <v>10000</v>
      </c>
      <c r="H41" s="3"/>
    </row>
    <row r="42" spans="1:8" ht="21.75">
      <c r="A42">
        <v>3</v>
      </c>
      <c r="B42" s="1" t="s">
        <v>96</v>
      </c>
      <c r="F42" s="26"/>
      <c r="H42" s="3"/>
    </row>
    <row r="43" spans="2:10" ht="21.75">
      <c r="B43" s="1">
        <v>1</v>
      </c>
      <c r="C43" s="1" t="s">
        <v>85</v>
      </c>
      <c r="F43" s="26">
        <f>40000+288036</f>
        <v>328036</v>
      </c>
      <c r="H43" s="3">
        <v>51660</v>
      </c>
      <c r="I43">
        <v>51660</v>
      </c>
      <c r="J43">
        <v>51660</v>
      </c>
    </row>
    <row r="44" spans="2:8" ht="21.75">
      <c r="B44" s="1">
        <v>2</v>
      </c>
      <c r="C44" s="1" t="s">
        <v>92</v>
      </c>
      <c r="F44" s="26"/>
      <c r="H44" s="3"/>
    </row>
    <row r="45" spans="2:8" ht="21.75">
      <c r="B45" s="1">
        <v>3</v>
      </c>
      <c r="C45" s="1" t="s">
        <v>97</v>
      </c>
      <c r="F45" s="26">
        <v>377000</v>
      </c>
      <c r="H45" s="3"/>
    </row>
    <row r="46" spans="2:8" ht="21.75">
      <c r="B46" s="1">
        <v>4</v>
      </c>
      <c r="C46" s="1" t="s">
        <v>89</v>
      </c>
      <c r="F46" s="26">
        <v>1812000</v>
      </c>
      <c r="H46" s="3">
        <v>703500</v>
      </c>
    </row>
    <row r="47" spans="2:9" ht="21.75">
      <c r="B47" s="1">
        <v>5</v>
      </c>
      <c r="C47" s="1" t="s">
        <v>90</v>
      </c>
      <c r="F47" s="26"/>
      <c r="H47" s="3"/>
      <c r="I47">
        <v>55800</v>
      </c>
    </row>
    <row r="48" spans="5:6" ht="22.5" thickBot="1">
      <c r="E48" s="36" t="s">
        <v>50</v>
      </c>
      <c r="F48" s="37">
        <f>SUM(F7:F47)</f>
        <v>4502506.300000001</v>
      </c>
    </row>
    <row r="49" ht="22.5" thickTop="1"/>
    <row r="50" spans="4:5" ht="21.75">
      <c r="D50" s="75"/>
      <c r="E50" s="75"/>
    </row>
    <row r="73" ht="0.75" customHeight="1"/>
    <row r="74" ht="2.25" customHeight="1"/>
    <row r="75" ht="21.75" hidden="1"/>
    <row r="76" ht="21.75" hidden="1"/>
    <row r="77" ht="21.75" hidden="1"/>
    <row r="78" spans="1:6" ht="21.75">
      <c r="A78" s="73" t="s">
        <v>32</v>
      </c>
      <c r="B78" s="73"/>
      <c r="C78" s="73"/>
      <c r="D78" s="73"/>
      <c r="E78" s="74"/>
      <c r="F78" s="38" t="s">
        <v>52</v>
      </c>
    </row>
    <row r="79" spans="1:6" ht="21.75">
      <c r="A79" s="45" t="s">
        <v>98</v>
      </c>
      <c r="D79" s="40"/>
      <c r="F79" s="8"/>
    </row>
    <row r="80" spans="2:6" ht="21.75">
      <c r="B80" s="2" t="s">
        <v>1</v>
      </c>
      <c r="C80" s="1" t="s">
        <v>37</v>
      </c>
      <c r="F80" s="7">
        <v>121167</v>
      </c>
    </row>
    <row r="81" spans="2:6" ht="21.75">
      <c r="B81" s="2" t="s">
        <v>2</v>
      </c>
      <c r="C81" s="1" t="s">
        <v>65</v>
      </c>
      <c r="F81" s="7">
        <f>SUM(E82:E84)</f>
        <v>895049</v>
      </c>
    </row>
    <row r="82" spans="3:6" ht="21.75">
      <c r="C82" s="2" t="s">
        <v>66</v>
      </c>
      <c r="E82" s="51">
        <v>777330</v>
      </c>
      <c r="F82" s="7"/>
    </row>
    <row r="83" spans="3:6" ht="21.75">
      <c r="C83" s="2" t="s">
        <v>67</v>
      </c>
      <c r="E83" s="51">
        <v>64200</v>
      </c>
      <c r="F83" s="7"/>
    </row>
    <row r="84" spans="3:6" ht="21.75">
      <c r="C84" s="2" t="s">
        <v>68</v>
      </c>
      <c r="E84" s="52">
        <v>53519</v>
      </c>
      <c r="F84" s="7"/>
    </row>
    <row r="85" spans="2:6" ht="21.75">
      <c r="B85" s="1">
        <v>3</v>
      </c>
      <c r="C85" s="1" t="s">
        <v>58</v>
      </c>
      <c r="F85" s="7">
        <f>E86+E87+E88</f>
        <v>312967.33</v>
      </c>
    </row>
    <row r="86" spans="3:9" ht="21.75">
      <c r="C86" s="2" t="s">
        <v>38</v>
      </c>
      <c r="E86" s="52">
        <v>76245</v>
      </c>
      <c r="F86" s="7"/>
      <c r="I86">
        <v>375130</v>
      </c>
    </row>
    <row r="87" spans="3:9" ht="21.75">
      <c r="C87" s="2" t="s">
        <v>39</v>
      </c>
      <c r="E87" s="52">
        <v>190030</v>
      </c>
      <c r="F87" s="7"/>
      <c r="I87">
        <v>658183</v>
      </c>
    </row>
    <row r="88" spans="3:9" ht="21.75">
      <c r="C88" s="2" t="s">
        <v>40</v>
      </c>
      <c r="E88" s="52">
        <v>46692.33</v>
      </c>
      <c r="F88" s="7"/>
      <c r="I88" s="3">
        <v>1187337.36</v>
      </c>
    </row>
    <row r="89" spans="2:9" ht="21.75">
      <c r="B89" s="2">
        <v>4</v>
      </c>
      <c r="C89" s="2" t="s">
        <v>59</v>
      </c>
      <c r="F89" s="7">
        <v>18364.11</v>
      </c>
      <c r="I89">
        <v>38351.24</v>
      </c>
    </row>
    <row r="90" spans="2:9" ht="21.75">
      <c r="B90" s="2">
        <v>5</v>
      </c>
      <c r="C90" s="2" t="s">
        <v>60</v>
      </c>
      <c r="F90" s="26">
        <v>5000</v>
      </c>
      <c r="I90">
        <v>531694.08</v>
      </c>
    </row>
    <row r="91" spans="2:9" ht="21.75">
      <c r="B91" s="2">
        <v>6</v>
      </c>
      <c r="C91" s="2" t="s">
        <v>62</v>
      </c>
      <c r="F91" s="7">
        <v>0</v>
      </c>
      <c r="I91">
        <v>120420</v>
      </c>
    </row>
    <row r="92" spans="2:9" ht="21.75">
      <c r="B92" s="1">
        <v>7</v>
      </c>
      <c r="C92" s="1" t="s">
        <v>63</v>
      </c>
      <c r="F92" s="7">
        <v>0</v>
      </c>
      <c r="I92">
        <v>3636100</v>
      </c>
    </row>
    <row r="93" spans="2:9" ht="21.75">
      <c r="B93" s="1">
        <v>8</v>
      </c>
      <c r="C93" s="1" t="s">
        <v>61</v>
      </c>
      <c r="F93" s="7">
        <v>0</v>
      </c>
      <c r="I93">
        <v>25000</v>
      </c>
    </row>
    <row r="94" spans="2:9" ht="21.75">
      <c r="B94" s="1">
        <v>9</v>
      </c>
      <c r="C94" s="1" t="s">
        <v>71</v>
      </c>
      <c r="F94" s="7">
        <v>0</v>
      </c>
      <c r="I94">
        <f>SUM(I86:I93)</f>
        <v>6572215.680000001</v>
      </c>
    </row>
    <row r="95" spans="5:6" ht="22.5" thickBot="1">
      <c r="E95" s="39" t="s">
        <v>51</v>
      </c>
      <c r="F95" s="44">
        <f>SUM(F80:F94)</f>
        <v>1352547.4400000002</v>
      </c>
    </row>
    <row r="96" ht="22.5" thickTop="1"/>
    <row r="99" spans="5:6" ht="21.75">
      <c r="E99" s="65" t="s">
        <v>41</v>
      </c>
      <c r="F99" s="65"/>
    </row>
    <row r="100" spans="5:6" ht="21.75">
      <c r="E100" s="39"/>
      <c r="F100" s="41"/>
    </row>
    <row r="101" spans="5:6" ht="21.75">
      <c r="E101" s="42" t="s">
        <v>42</v>
      </c>
      <c r="F101" s="43">
        <f>F48</f>
        <v>4502506.300000001</v>
      </c>
    </row>
    <row r="102" spans="5:6" ht="21.75">
      <c r="E102" s="42" t="s">
        <v>43</v>
      </c>
      <c r="F102" s="43">
        <f>+F95</f>
        <v>1352547.4400000002</v>
      </c>
    </row>
    <row r="103" spans="5:6" ht="21.75">
      <c r="E103" s="42" t="s">
        <v>93</v>
      </c>
      <c r="F103" s="43">
        <f>จ่ายเงินนอกงบประมาณ!D12</f>
        <v>1448320</v>
      </c>
    </row>
    <row r="104" spans="5:6" ht="22.5" thickBot="1">
      <c r="E104" s="36" t="s">
        <v>83</v>
      </c>
      <c r="F104" s="53">
        <f>F101-F102-F103</f>
        <v>1701638.8600000003</v>
      </c>
    </row>
    <row r="105" ht="22.5" thickTop="1"/>
  </sheetData>
  <mergeCells count="10">
    <mergeCell ref="E99:F99"/>
    <mergeCell ref="A1:F1"/>
    <mergeCell ref="A2:F2"/>
    <mergeCell ref="A3:F3"/>
    <mergeCell ref="A5:E5"/>
    <mergeCell ref="A37:E37"/>
    <mergeCell ref="A4:E4"/>
    <mergeCell ref="A36:E36"/>
    <mergeCell ref="A78:E78"/>
    <mergeCell ref="D50:E50"/>
  </mergeCells>
  <printOptions/>
  <pageMargins left="0.7480314960629921" right="0.7480314960629921" top="0.7874015748031497" bottom="0.7874015748031497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1"/>
  <sheetViews>
    <sheetView zoomScale="75" zoomScaleNormal="75" workbookViewId="0" topLeftCell="A1">
      <selection activeCell="G5" sqref="G5"/>
    </sheetView>
  </sheetViews>
  <sheetFormatPr defaultColWidth="9.140625" defaultRowHeight="21.75"/>
  <cols>
    <col min="1" max="1" width="9.140625" style="9" customWidth="1"/>
    <col min="2" max="2" width="52.00390625" style="0" customWidth="1"/>
    <col min="3" max="3" width="17.7109375" style="9" customWidth="1"/>
    <col min="4" max="4" width="33.57421875" style="0" customWidth="1"/>
    <col min="5" max="5" width="34.00390625" style="0" customWidth="1"/>
  </cols>
  <sheetData>
    <row r="2" spans="1:5" s="11" customFormat="1" ht="31.5">
      <c r="A2" s="76" t="s">
        <v>100</v>
      </c>
      <c r="B2" s="77"/>
      <c r="C2" s="77"/>
      <c r="D2" s="77"/>
      <c r="E2" s="77"/>
    </row>
    <row r="3" spans="1:5" s="11" customFormat="1" ht="31.5">
      <c r="A3" s="77" t="s">
        <v>49</v>
      </c>
      <c r="B3" s="77"/>
      <c r="C3" s="77"/>
      <c r="D3" s="77"/>
      <c r="E3" s="77"/>
    </row>
    <row r="4" ht="21.75">
      <c r="B4" s="24"/>
    </row>
    <row r="5" spans="1:5" s="12" customFormat="1" ht="24">
      <c r="A5" s="15" t="s">
        <v>44</v>
      </c>
      <c r="B5" s="16" t="s">
        <v>45</v>
      </c>
      <c r="C5" s="15" t="s">
        <v>46</v>
      </c>
      <c r="D5" s="16" t="s">
        <v>47</v>
      </c>
      <c r="E5" s="25" t="s">
        <v>48</v>
      </c>
    </row>
    <row r="6" spans="1:5" s="12" customFormat="1" ht="24">
      <c r="A6" s="54">
        <v>1</v>
      </c>
      <c r="B6" s="55" t="s">
        <v>101</v>
      </c>
      <c r="C6" s="56">
        <v>412000</v>
      </c>
      <c r="D6" s="57" t="s">
        <v>103</v>
      </c>
      <c r="E6" s="47" t="s">
        <v>102</v>
      </c>
    </row>
    <row r="7" spans="1:5" s="12" customFormat="1" ht="24">
      <c r="A7" s="54"/>
      <c r="B7" s="55"/>
      <c r="C7" s="56"/>
      <c r="D7" s="57"/>
      <c r="E7" s="47"/>
    </row>
    <row r="8" spans="1:5" s="12" customFormat="1" ht="24">
      <c r="A8" s="54"/>
      <c r="B8" s="55"/>
      <c r="C8" s="56"/>
      <c r="D8" s="57"/>
      <c r="E8" s="47"/>
    </row>
    <row r="9" spans="1:5" s="19" customFormat="1" ht="24">
      <c r="A9" s="54"/>
      <c r="B9" s="48"/>
      <c r="C9" s="30"/>
      <c r="E9" s="47"/>
    </row>
    <row r="10" spans="1:5" s="19" customFormat="1" ht="24">
      <c r="A10" s="54"/>
      <c r="B10" s="50"/>
      <c r="C10" s="33"/>
      <c r="E10" s="47"/>
    </row>
    <row r="11" spans="1:5" s="19" customFormat="1" ht="24">
      <c r="A11" s="54"/>
      <c r="B11" s="50"/>
      <c r="C11" s="33"/>
      <c r="E11" s="47"/>
    </row>
    <row r="12" spans="1:5" s="32" customFormat="1" ht="24">
      <c r="A12" s="54"/>
      <c r="C12" s="33"/>
      <c r="D12" s="48"/>
      <c r="E12" s="47"/>
    </row>
    <row r="13" spans="1:5" s="32" customFormat="1" ht="24">
      <c r="A13" s="54"/>
      <c r="B13" s="50"/>
      <c r="C13" s="33"/>
      <c r="D13" s="48"/>
      <c r="E13" s="47"/>
    </row>
    <row r="14" spans="1:5" s="32" customFormat="1" ht="24">
      <c r="A14" s="54"/>
      <c r="B14" s="50"/>
      <c r="C14" s="34"/>
      <c r="D14" s="48"/>
      <c r="E14" s="47"/>
    </row>
    <row r="15" spans="1:5" s="32" customFormat="1" ht="24">
      <c r="A15" s="54"/>
      <c r="B15" s="50"/>
      <c r="C15" s="34"/>
      <c r="D15" s="48"/>
      <c r="E15" s="47"/>
    </row>
    <row r="16" spans="1:5" s="32" customFormat="1" ht="24">
      <c r="A16" s="54"/>
      <c r="B16" s="50"/>
      <c r="C16" s="33"/>
      <c r="D16" s="48"/>
      <c r="E16" s="47"/>
    </row>
    <row r="17" spans="1:5" s="32" customFormat="1" ht="24">
      <c r="A17" s="54"/>
      <c r="B17" s="58"/>
      <c r="C17" s="30"/>
      <c r="D17" s="19"/>
      <c r="E17" s="47"/>
    </row>
    <row r="18" spans="1:5" s="32" customFormat="1" ht="24">
      <c r="A18" s="54"/>
      <c r="B18" s="48"/>
      <c r="C18" s="30"/>
      <c r="D18" s="19"/>
      <c r="E18" s="47"/>
    </row>
    <row r="19" spans="1:5" s="32" customFormat="1" ht="24">
      <c r="A19" s="54"/>
      <c r="B19" s="48"/>
      <c r="C19" s="30"/>
      <c r="D19" s="19"/>
      <c r="E19" s="47"/>
    </row>
    <row r="20" spans="1:5" s="32" customFormat="1" ht="24">
      <c r="A20" s="54"/>
      <c r="C20" s="33"/>
      <c r="E20" s="47"/>
    </row>
    <row r="21" spans="1:5" s="32" customFormat="1" ht="24">
      <c r="A21" s="54"/>
      <c r="C21" s="5"/>
      <c r="E21" s="47"/>
    </row>
    <row r="22" spans="1:5" s="32" customFormat="1" ht="24">
      <c r="A22" s="54"/>
      <c r="B22" s="59"/>
      <c r="C22" s="5"/>
      <c r="E22" s="47"/>
    </row>
    <row r="23" spans="1:5" s="32" customFormat="1" ht="24">
      <c r="A23" s="54"/>
      <c r="B23" s="60"/>
      <c r="C23" s="5"/>
      <c r="E23" s="47"/>
    </row>
    <row r="24" spans="1:5" s="32" customFormat="1" ht="24">
      <c r="A24" s="54"/>
      <c r="B24" s="60"/>
      <c r="C24" s="5"/>
      <c r="E24" s="47"/>
    </row>
    <row r="25" spans="1:5" s="32" customFormat="1" ht="24">
      <c r="A25" s="54"/>
      <c r="C25" s="5"/>
      <c r="E25" s="47"/>
    </row>
    <row r="26" spans="1:5" s="32" customFormat="1" ht="24">
      <c r="A26" s="54"/>
      <c r="C26" s="5"/>
      <c r="E26" s="47"/>
    </row>
    <row r="27" spans="1:5" ht="21.75">
      <c r="A27" s="14"/>
      <c r="B27" s="32"/>
      <c r="C27" s="61"/>
      <c r="D27" s="32"/>
      <c r="E27" s="47"/>
    </row>
    <row r="28" spans="1:5" ht="21.75">
      <c r="A28" s="31"/>
      <c r="B28" s="32"/>
      <c r="C28" s="63"/>
      <c r="D28" s="64"/>
      <c r="E28" s="47"/>
    </row>
    <row r="29" spans="1:5" ht="21.75">
      <c r="A29" s="13"/>
      <c r="B29" s="29"/>
      <c r="C29" s="27"/>
      <c r="D29" s="29"/>
      <c r="E29" s="47"/>
    </row>
    <row r="30" spans="1:5" ht="21.75">
      <c r="A30" s="31"/>
      <c r="B30" s="32"/>
      <c r="C30" s="63"/>
      <c r="D30" s="32"/>
      <c r="E30" s="62"/>
    </row>
    <row r="31" spans="1:5" ht="21.75">
      <c r="A31" s="13"/>
      <c r="C31" s="27"/>
      <c r="E31" s="17"/>
    </row>
    <row r="32" spans="1:5" ht="21.75">
      <c r="A32" s="31"/>
      <c r="B32" s="32"/>
      <c r="C32" s="63"/>
      <c r="D32" s="32"/>
      <c r="E32" s="62"/>
    </row>
    <row r="33" spans="1:5" ht="21.75">
      <c r="A33" s="13"/>
      <c r="C33" s="27"/>
      <c r="E33" s="17"/>
    </row>
    <row r="34" spans="1:5" ht="21.75">
      <c r="A34" s="31"/>
      <c r="B34" s="32"/>
      <c r="C34" s="63"/>
      <c r="D34" s="32"/>
      <c r="E34" s="62"/>
    </row>
    <row r="35" spans="1:5" ht="21.75">
      <c r="A35" s="13"/>
      <c r="C35" s="27"/>
      <c r="E35" s="17"/>
    </row>
    <row r="36" spans="1:5" ht="21.75">
      <c r="A36" s="31"/>
      <c r="B36" s="32"/>
      <c r="C36" s="31"/>
      <c r="D36" s="32"/>
      <c r="E36" s="62"/>
    </row>
    <row r="37" spans="1:5" ht="21.75">
      <c r="A37" s="31"/>
      <c r="B37" s="32"/>
      <c r="C37" s="31"/>
      <c r="D37" s="32"/>
      <c r="E37" s="62"/>
    </row>
    <row r="38" spans="1:5" ht="21.75">
      <c r="A38" s="13"/>
      <c r="C38" s="13"/>
      <c r="E38" s="17"/>
    </row>
    <row r="39" spans="1:5" ht="21.75">
      <c r="A39" s="31"/>
      <c r="B39" s="32"/>
      <c r="C39" s="31"/>
      <c r="D39" s="32"/>
      <c r="E39" s="62"/>
    </row>
    <row r="40" spans="1:5" ht="21.75">
      <c r="A40" s="31"/>
      <c r="B40" s="32"/>
      <c r="C40" s="31"/>
      <c r="D40" s="32"/>
      <c r="E40" s="62"/>
    </row>
    <row r="41" spans="1:5" ht="21.75">
      <c r="A41" s="14"/>
      <c r="B41" s="19"/>
      <c r="C41" s="14"/>
      <c r="D41" s="19"/>
      <c r="E41" s="18"/>
    </row>
  </sheetData>
  <mergeCells count="2">
    <mergeCell ref="A2:E2"/>
    <mergeCell ref="A3:E3"/>
  </mergeCells>
  <printOptions/>
  <pageMargins left="0.5511811023622047" right="0.5511811023622047" top="0.7874015748031497" bottom="0.3937007874015748" header="0.5118110236220472" footer="0.5118110236220472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A7" sqref="A7:D7"/>
    </sheetView>
  </sheetViews>
  <sheetFormatPr defaultColWidth="9.140625" defaultRowHeight="21.75"/>
  <cols>
    <col min="1" max="1" width="3.57421875" style="0" customWidth="1"/>
    <col min="2" max="2" width="16.421875" style="0" customWidth="1"/>
    <col min="3" max="3" width="58.8515625" style="0" customWidth="1"/>
    <col min="4" max="4" width="14.140625" style="3" customWidth="1"/>
  </cols>
  <sheetData>
    <row r="1" spans="1:4" ht="31.5">
      <c r="A1" s="78" t="s">
        <v>53</v>
      </c>
      <c r="B1" s="78"/>
      <c r="C1" s="78"/>
      <c r="D1" s="78"/>
    </row>
    <row r="2" spans="1:4" ht="31.5">
      <c r="A2" s="79" t="s">
        <v>99</v>
      </c>
      <c r="B2" s="78"/>
      <c r="C2" s="78"/>
      <c r="D2" s="78"/>
    </row>
    <row r="4" spans="1:4" ht="21.75">
      <c r="A4" s="35">
        <v>1</v>
      </c>
      <c r="B4" t="s">
        <v>86</v>
      </c>
      <c r="D4" s="23">
        <f>40000+274320</f>
        <v>314320</v>
      </c>
    </row>
    <row r="5" spans="1:4" ht="21.75">
      <c r="A5" s="35">
        <v>2</v>
      </c>
      <c r="B5" t="s">
        <v>87</v>
      </c>
      <c r="D5" s="23">
        <f>622000+309500</f>
        <v>931500</v>
      </c>
    </row>
    <row r="6" spans="1:4" ht="21.75">
      <c r="A6" s="35">
        <v>3</v>
      </c>
      <c r="B6" t="s">
        <v>88</v>
      </c>
      <c r="D6" s="3">
        <f>48000+103000+51500</f>
        <v>202500</v>
      </c>
    </row>
    <row r="7" ht="21.75">
      <c r="A7" s="35"/>
    </row>
    <row r="8" spans="1:4" ht="21.75">
      <c r="A8" s="10"/>
      <c r="B8" s="46"/>
      <c r="D8" s="23"/>
    </row>
    <row r="9" spans="1:4" ht="21.75">
      <c r="A9" s="35"/>
      <c r="B9" s="46"/>
      <c r="D9" s="23"/>
    </row>
    <row r="10" spans="1:4" ht="21.75">
      <c r="A10" s="10"/>
      <c r="B10" s="46"/>
      <c r="D10" s="23"/>
    </row>
    <row r="11" spans="1:4" ht="21.75">
      <c r="A11" s="1"/>
      <c r="D11" s="23"/>
    </row>
    <row r="12" ht="22.5" thickBot="1">
      <c r="D12" s="49">
        <f>SUM(D4:D10)</f>
        <v>1448320</v>
      </c>
    </row>
    <row r="13" ht="22.5" thickTop="1">
      <c r="D13" s="21"/>
    </row>
    <row r="14" ht="21.75">
      <c r="D14" s="22"/>
    </row>
  </sheetData>
  <mergeCells count="2">
    <mergeCell ref="A1:D1"/>
    <mergeCell ref="A2:D2"/>
  </mergeCells>
  <printOptions/>
  <pageMargins left="0.62" right="0.35433070866141736" top="0.984251968503937" bottom="0.984251968503937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sc</cp:lastModifiedBy>
  <cp:lastPrinted>2011-01-11T07:33:55Z</cp:lastPrinted>
  <dcterms:created xsi:type="dcterms:W3CDTF">1997-06-13T10:07:54Z</dcterms:created>
  <dcterms:modified xsi:type="dcterms:W3CDTF">2011-01-11T07:34:13Z</dcterms:modified>
  <cp:category/>
  <cp:version/>
  <cp:contentType/>
  <cp:contentStatus/>
</cp:coreProperties>
</file>